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C000094\Desktop\"/>
    </mc:Choice>
  </mc:AlternateContent>
  <bookViews>
    <workbookView xWindow="0" yWindow="0" windowWidth="23040" windowHeight="9192" activeTab="1"/>
  </bookViews>
  <sheets>
    <sheet name="ELEVES" sheetId="1" r:id="rId1"/>
    <sheet name="Bulletin" sheetId="2" r:id="rId2"/>
    <sheet name="FRANCAIS" sheetId="3" r:id="rId3"/>
    <sheet name="MATH" sheetId="4" r:id="rId4"/>
    <sheet name="DIVERS" sheetId="5" r:id="rId5"/>
  </sheets>
  <externalReferences>
    <externalReference r:id="rId6"/>
    <externalReference r:id="rId7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5" l="1"/>
  <c r="M32" i="5"/>
  <c r="L32" i="5"/>
  <c r="K32" i="5"/>
  <c r="J32" i="5"/>
  <c r="I32" i="5"/>
  <c r="G32" i="5"/>
  <c r="R32" i="5" s="1"/>
  <c r="F32" i="5"/>
  <c r="Q32" i="5" s="1"/>
  <c r="E32" i="5"/>
  <c r="P32" i="5" s="1"/>
  <c r="D32" i="5"/>
  <c r="O32" i="5" s="1"/>
  <c r="C32" i="5"/>
  <c r="B32" i="5"/>
  <c r="O31" i="5"/>
  <c r="N31" i="5"/>
  <c r="M31" i="5"/>
  <c r="L31" i="5"/>
  <c r="K31" i="5"/>
  <c r="J31" i="5"/>
  <c r="I31" i="5"/>
  <c r="G31" i="5"/>
  <c r="R31" i="5" s="1"/>
  <c r="F31" i="5"/>
  <c r="Q31" i="5" s="1"/>
  <c r="E31" i="5"/>
  <c r="P31" i="5" s="1"/>
  <c r="D31" i="5"/>
  <c r="C31" i="5"/>
  <c r="B31" i="5"/>
  <c r="P30" i="5"/>
  <c r="N30" i="5"/>
  <c r="M30" i="5"/>
  <c r="L30" i="5"/>
  <c r="K30" i="5"/>
  <c r="J30" i="5"/>
  <c r="I30" i="5"/>
  <c r="G30" i="5"/>
  <c r="R30" i="5" s="1"/>
  <c r="F30" i="5"/>
  <c r="Q30" i="5" s="1"/>
  <c r="E30" i="5"/>
  <c r="D30" i="5"/>
  <c r="O30" i="5" s="1"/>
  <c r="C30" i="5"/>
  <c r="B30" i="5"/>
  <c r="O29" i="5"/>
  <c r="N29" i="5"/>
  <c r="M29" i="5"/>
  <c r="L29" i="5"/>
  <c r="K29" i="5"/>
  <c r="J29" i="5"/>
  <c r="I29" i="5"/>
  <c r="G29" i="5"/>
  <c r="R29" i="5" s="1"/>
  <c r="F29" i="5"/>
  <c r="Q29" i="5" s="1"/>
  <c r="E29" i="5"/>
  <c r="P29" i="5" s="1"/>
  <c r="D29" i="5"/>
  <c r="C29" i="5"/>
  <c r="B29" i="5"/>
  <c r="P28" i="5"/>
  <c r="N28" i="5"/>
  <c r="M28" i="5"/>
  <c r="L28" i="5"/>
  <c r="K28" i="5"/>
  <c r="J28" i="5"/>
  <c r="I28" i="5"/>
  <c r="G28" i="5"/>
  <c r="R28" i="5" s="1"/>
  <c r="F28" i="5"/>
  <c r="Q28" i="5" s="1"/>
  <c r="E28" i="5"/>
  <c r="D28" i="5"/>
  <c r="O28" i="5" s="1"/>
  <c r="C28" i="5"/>
  <c r="B28" i="5"/>
  <c r="O27" i="5"/>
  <c r="N27" i="5"/>
  <c r="M27" i="5"/>
  <c r="L27" i="5"/>
  <c r="K27" i="5"/>
  <c r="J27" i="5"/>
  <c r="I27" i="5"/>
  <c r="G27" i="5"/>
  <c r="R27" i="5" s="1"/>
  <c r="F27" i="5"/>
  <c r="Q27" i="5" s="1"/>
  <c r="E27" i="5"/>
  <c r="P27" i="5" s="1"/>
  <c r="D27" i="5"/>
  <c r="C27" i="5"/>
  <c r="B27" i="5"/>
  <c r="P26" i="5"/>
  <c r="N26" i="5"/>
  <c r="M26" i="5"/>
  <c r="L26" i="5"/>
  <c r="K26" i="5"/>
  <c r="J26" i="5"/>
  <c r="I26" i="5"/>
  <c r="G26" i="5"/>
  <c r="R26" i="5" s="1"/>
  <c r="F26" i="5"/>
  <c r="Q26" i="5" s="1"/>
  <c r="E26" i="5"/>
  <c r="D26" i="5"/>
  <c r="O26" i="5" s="1"/>
  <c r="C26" i="5"/>
  <c r="B26" i="5"/>
  <c r="O25" i="5"/>
  <c r="N25" i="5"/>
  <c r="M25" i="5"/>
  <c r="L25" i="5"/>
  <c r="K25" i="5"/>
  <c r="J25" i="5"/>
  <c r="I25" i="5"/>
  <c r="G25" i="5"/>
  <c r="R25" i="5" s="1"/>
  <c r="F25" i="5"/>
  <c r="Q25" i="5" s="1"/>
  <c r="E25" i="5"/>
  <c r="P25" i="5" s="1"/>
  <c r="D25" i="5"/>
  <c r="C25" i="5"/>
  <c r="B25" i="5"/>
  <c r="P24" i="5"/>
  <c r="N24" i="5"/>
  <c r="M24" i="5"/>
  <c r="L24" i="5"/>
  <c r="K24" i="5"/>
  <c r="J24" i="5"/>
  <c r="I24" i="5"/>
  <c r="G24" i="5"/>
  <c r="R24" i="5" s="1"/>
  <c r="F24" i="5"/>
  <c r="Q24" i="5" s="1"/>
  <c r="E24" i="5"/>
  <c r="D24" i="5"/>
  <c r="O24" i="5" s="1"/>
  <c r="C24" i="5"/>
  <c r="B24" i="5"/>
  <c r="O23" i="5"/>
  <c r="N23" i="5"/>
  <c r="M23" i="5"/>
  <c r="L23" i="5"/>
  <c r="K23" i="5"/>
  <c r="J23" i="5"/>
  <c r="I23" i="5"/>
  <c r="G23" i="5"/>
  <c r="R23" i="5" s="1"/>
  <c r="F23" i="5"/>
  <c r="Q23" i="5" s="1"/>
  <c r="E23" i="5"/>
  <c r="P23" i="5" s="1"/>
  <c r="D23" i="5"/>
  <c r="C23" i="5"/>
  <c r="B23" i="5"/>
  <c r="P22" i="5"/>
  <c r="N22" i="5"/>
  <c r="M22" i="5"/>
  <c r="L22" i="5"/>
  <c r="K22" i="5"/>
  <c r="J22" i="5"/>
  <c r="I22" i="5"/>
  <c r="G22" i="5"/>
  <c r="R22" i="5" s="1"/>
  <c r="F22" i="5"/>
  <c r="Q22" i="5" s="1"/>
  <c r="E22" i="5"/>
  <c r="D22" i="5"/>
  <c r="O22" i="5" s="1"/>
  <c r="C22" i="5"/>
  <c r="B22" i="5"/>
  <c r="O21" i="5"/>
  <c r="N21" i="5"/>
  <c r="M21" i="5"/>
  <c r="L21" i="5"/>
  <c r="K21" i="5"/>
  <c r="J21" i="5"/>
  <c r="I21" i="5"/>
  <c r="G21" i="5"/>
  <c r="R21" i="5" s="1"/>
  <c r="F21" i="5"/>
  <c r="Q21" i="5" s="1"/>
  <c r="E21" i="5"/>
  <c r="P21" i="5" s="1"/>
  <c r="D21" i="5"/>
  <c r="C21" i="5"/>
  <c r="B21" i="5"/>
  <c r="P20" i="5"/>
  <c r="N20" i="5"/>
  <c r="M20" i="5"/>
  <c r="L20" i="5"/>
  <c r="K20" i="5"/>
  <c r="J20" i="5"/>
  <c r="I20" i="5"/>
  <c r="G20" i="5"/>
  <c r="R20" i="5" s="1"/>
  <c r="F20" i="5"/>
  <c r="Q20" i="5" s="1"/>
  <c r="E20" i="5"/>
  <c r="D20" i="5"/>
  <c r="O20" i="5" s="1"/>
  <c r="C20" i="5"/>
  <c r="B20" i="5"/>
  <c r="O19" i="5"/>
  <c r="N19" i="5"/>
  <c r="M19" i="5"/>
  <c r="L19" i="5"/>
  <c r="K19" i="5"/>
  <c r="J19" i="5"/>
  <c r="I19" i="5"/>
  <c r="G19" i="5"/>
  <c r="R19" i="5" s="1"/>
  <c r="F19" i="5"/>
  <c r="Q19" i="5" s="1"/>
  <c r="E19" i="5"/>
  <c r="P19" i="5" s="1"/>
  <c r="D19" i="5"/>
  <c r="C19" i="5"/>
  <c r="B19" i="5"/>
  <c r="P18" i="5"/>
  <c r="N18" i="5"/>
  <c r="M18" i="5"/>
  <c r="L18" i="5"/>
  <c r="K18" i="5"/>
  <c r="J18" i="5"/>
  <c r="I18" i="5"/>
  <c r="G18" i="5"/>
  <c r="R18" i="5" s="1"/>
  <c r="F18" i="5"/>
  <c r="Q18" i="5" s="1"/>
  <c r="E18" i="5"/>
  <c r="D18" i="5"/>
  <c r="O18" i="5" s="1"/>
  <c r="C18" i="5"/>
  <c r="B18" i="5"/>
  <c r="O17" i="5"/>
  <c r="N17" i="5"/>
  <c r="M17" i="5"/>
  <c r="L17" i="5"/>
  <c r="K17" i="5"/>
  <c r="J17" i="5"/>
  <c r="I17" i="5"/>
  <c r="G17" i="5"/>
  <c r="R17" i="5" s="1"/>
  <c r="F17" i="5"/>
  <c r="Q17" i="5" s="1"/>
  <c r="E17" i="5"/>
  <c r="P17" i="5" s="1"/>
  <c r="D17" i="5"/>
  <c r="C17" i="5"/>
  <c r="B17" i="5"/>
  <c r="P16" i="5"/>
  <c r="N16" i="5"/>
  <c r="M16" i="5"/>
  <c r="L16" i="5"/>
  <c r="K16" i="5"/>
  <c r="J16" i="5"/>
  <c r="I16" i="5"/>
  <c r="G16" i="5"/>
  <c r="R16" i="5" s="1"/>
  <c r="F16" i="5"/>
  <c r="Q16" i="5" s="1"/>
  <c r="E16" i="5"/>
  <c r="D16" i="5"/>
  <c r="O16" i="5" s="1"/>
  <c r="C16" i="5"/>
  <c r="B16" i="5"/>
  <c r="O15" i="5"/>
  <c r="N15" i="5"/>
  <c r="M15" i="5"/>
  <c r="L15" i="5"/>
  <c r="K15" i="5"/>
  <c r="J15" i="5"/>
  <c r="I15" i="5"/>
  <c r="G15" i="5"/>
  <c r="R15" i="5" s="1"/>
  <c r="F15" i="5"/>
  <c r="Q15" i="5" s="1"/>
  <c r="E15" i="5"/>
  <c r="P15" i="5" s="1"/>
  <c r="D15" i="5"/>
  <c r="C15" i="5"/>
  <c r="B15" i="5"/>
  <c r="P14" i="5"/>
  <c r="N14" i="5"/>
  <c r="M14" i="5"/>
  <c r="L14" i="5"/>
  <c r="K14" i="5"/>
  <c r="J14" i="5"/>
  <c r="I14" i="5"/>
  <c r="G14" i="5"/>
  <c r="R14" i="5" s="1"/>
  <c r="F14" i="5"/>
  <c r="Q14" i="5" s="1"/>
  <c r="E14" i="5"/>
  <c r="D14" i="5"/>
  <c r="O14" i="5" s="1"/>
  <c r="C14" i="5"/>
  <c r="B14" i="5"/>
  <c r="O13" i="5"/>
  <c r="N13" i="5"/>
  <c r="M13" i="5"/>
  <c r="L13" i="5"/>
  <c r="K13" i="5"/>
  <c r="J13" i="5"/>
  <c r="I13" i="5"/>
  <c r="G13" i="5"/>
  <c r="R13" i="5" s="1"/>
  <c r="F13" i="5"/>
  <c r="Q13" i="5" s="1"/>
  <c r="E13" i="5"/>
  <c r="P13" i="5" s="1"/>
  <c r="D13" i="5"/>
  <c r="C13" i="5"/>
  <c r="B13" i="5"/>
  <c r="P12" i="5"/>
  <c r="N12" i="5"/>
  <c r="M12" i="5"/>
  <c r="L12" i="5"/>
  <c r="K12" i="5"/>
  <c r="J12" i="5"/>
  <c r="I12" i="5"/>
  <c r="G12" i="5"/>
  <c r="R12" i="5" s="1"/>
  <c r="F12" i="5"/>
  <c r="Q12" i="5" s="1"/>
  <c r="E12" i="5"/>
  <c r="D12" i="5"/>
  <c r="O12" i="5" s="1"/>
  <c r="C12" i="5"/>
  <c r="B12" i="5"/>
  <c r="O11" i="5"/>
  <c r="N11" i="5"/>
  <c r="M11" i="5"/>
  <c r="L11" i="5"/>
  <c r="K11" i="5"/>
  <c r="J11" i="5"/>
  <c r="I11" i="5"/>
  <c r="G11" i="5"/>
  <c r="R11" i="5" s="1"/>
  <c r="F11" i="5"/>
  <c r="Q11" i="5" s="1"/>
  <c r="E11" i="5"/>
  <c r="P11" i="5" s="1"/>
  <c r="D11" i="5"/>
  <c r="C11" i="5"/>
  <c r="B11" i="5"/>
  <c r="P10" i="5"/>
  <c r="N10" i="5"/>
  <c r="M10" i="5"/>
  <c r="L10" i="5"/>
  <c r="K10" i="5"/>
  <c r="J10" i="5"/>
  <c r="I10" i="5"/>
  <c r="G10" i="5"/>
  <c r="R10" i="5" s="1"/>
  <c r="F10" i="5"/>
  <c r="Q10" i="5" s="1"/>
  <c r="E10" i="5"/>
  <c r="D10" i="5"/>
  <c r="O10" i="5" s="1"/>
  <c r="C10" i="5"/>
  <c r="B10" i="5"/>
  <c r="O9" i="5"/>
  <c r="N9" i="5"/>
  <c r="M9" i="5"/>
  <c r="L9" i="5"/>
  <c r="K9" i="5"/>
  <c r="J9" i="5"/>
  <c r="I9" i="5"/>
  <c r="G9" i="5"/>
  <c r="R9" i="5" s="1"/>
  <c r="F9" i="5"/>
  <c r="Q9" i="5" s="1"/>
  <c r="E9" i="5"/>
  <c r="P9" i="5" s="1"/>
  <c r="D9" i="5"/>
  <c r="C9" i="5"/>
  <c r="B9" i="5"/>
  <c r="P8" i="5"/>
  <c r="N8" i="5"/>
  <c r="M8" i="5"/>
  <c r="L8" i="5"/>
  <c r="K8" i="5"/>
  <c r="J8" i="5"/>
  <c r="I8" i="5"/>
  <c r="G8" i="5"/>
  <c r="R8" i="5" s="1"/>
  <c r="F8" i="5"/>
  <c r="Q8" i="5" s="1"/>
  <c r="E8" i="5"/>
  <c r="D8" i="5"/>
  <c r="O8" i="5" s="1"/>
  <c r="C8" i="5"/>
  <c r="B8" i="5"/>
  <c r="O7" i="5"/>
  <c r="N7" i="5"/>
  <c r="M7" i="5"/>
  <c r="L7" i="5"/>
  <c r="K7" i="5"/>
  <c r="J7" i="5"/>
  <c r="I7" i="5"/>
  <c r="G7" i="5"/>
  <c r="R7" i="5" s="1"/>
  <c r="F7" i="5"/>
  <c r="Q7" i="5" s="1"/>
  <c r="E7" i="5"/>
  <c r="P7" i="5" s="1"/>
  <c r="D7" i="5"/>
  <c r="C7" i="5"/>
  <c r="B7" i="5"/>
  <c r="N6" i="5"/>
  <c r="M6" i="5"/>
  <c r="L6" i="5"/>
  <c r="K6" i="5"/>
  <c r="J6" i="5"/>
  <c r="I6" i="5"/>
  <c r="G6" i="5"/>
  <c r="R6" i="5" s="1"/>
  <c r="F6" i="5"/>
  <c r="Q6" i="5" s="1"/>
  <c r="E6" i="5"/>
  <c r="P6" i="5" s="1"/>
  <c r="D6" i="5"/>
  <c r="O6" i="5" s="1"/>
  <c r="C6" i="5"/>
  <c r="B6" i="5"/>
  <c r="O5" i="5"/>
  <c r="N5" i="5"/>
  <c r="M5" i="5"/>
  <c r="L5" i="5"/>
  <c r="K5" i="5"/>
  <c r="J5" i="5"/>
  <c r="I5" i="5"/>
  <c r="G5" i="5"/>
  <c r="R5" i="5" s="1"/>
  <c r="F5" i="5"/>
  <c r="Q5" i="5" s="1"/>
  <c r="E5" i="5"/>
  <c r="P5" i="5" s="1"/>
  <c r="D5" i="5"/>
  <c r="C5" i="5"/>
  <c r="B5" i="5"/>
  <c r="N4" i="5"/>
  <c r="M4" i="5"/>
  <c r="L4" i="5"/>
  <c r="K4" i="5"/>
  <c r="J4" i="5"/>
  <c r="I4" i="5"/>
  <c r="G4" i="5"/>
  <c r="R4" i="5" s="1"/>
  <c r="F4" i="5"/>
  <c r="Q4" i="5" s="1"/>
  <c r="E4" i="5"/>
  <c r="P4" i="5" s="1"/>
  <c r="D4" i="5"/>
  <c r="O4" i="5" s="1"/>
  <c r="C4" i="5"/>
  <c r="B4" i="5"/>
  <c r="O3" i="5"/>
  <c r="N3" i="5"/>
  <c r="M3" i="5"/>
  <c r="L3" i="5"/>
  <c r="K3" i="5"/>
  <c r="J3" i="5"/>
  <c r="I3" i="5"/>
  <c r="G3" i="5"/>
  <c r="R3" i="5" s="1"/>
  <c r="F3" i="5"/>
  <c r="Q3" i="5" s="1"/>
  <c r="E3" i="5"/>
  <c r="P3" i="5" s="1"/>
  <c r="D3" i="5"/>
  <c r="C3" i="5"/>
  <c r="B3" i="5"/>
  <c r="G32" i="4"/>
  <c r="L32" i="4" s="1"/>
  <c r="F32" i="4"/>
  <c r="K32" i="4" s="1"/>
  <c r="E32" i="4"/>
  <c r="J32" i="4" s="1"/>
  <c r="D32" i="4"/>
  <c r="I32" i="4" s="1"/>
  <c r="C32" i="4"/>
  <c r="B32" i="4"/>
  <c r="G31" i="4"/>
  <c r="L31" i="4" s="1"/>
  <c r="F31" i="4"/>
  <c r="K31" i="4" s="1"/>
  <c r="E31" i="4"/>
  <c r="J31" i="4" s="1"/>
  <c r="D31" i="4"/>
  <c r="I31" i="4" s="1"/>
  <c r="C31" i="4"/>
  <c r="B31" i="4"/>
  <c r="G30" i="4"/>
  <c r="L30" i="4" s="1"/>
  <c r="F30" i="4"/>
  <c r="K30" i="4" s="1"/>
  <c r="E30" i="4"/>
  <c r="J30" i="4" s="1"/>
  <c r="D30" i="4"/>
  <c r="I30" i="4" s="1"/>
  <c r="C30" i="4"/>
  <c r="B30" i="4"/>
  <c r="G29" i="4"/>
  <c r="L29" i="4" s="1"/>
  <c r="F29" i="4"/>
  <c r="K29" i="4" s="1"/>
  <c r="E29" i="4"/>
  <c r="J29" i="4" s="1"/>
  <c r="D29" i="4"/>
  <c r="I29" i="4" s="1"/>
  <c r="C29" i="4"/>
  <c r="B29" i="4"/>
  <c r="G28" i="4"/>
  <c r="L28" i="4" s="1"/>
  <c r="F28" i="4"/>
  <c r="K28" i="4" s="1"/>
  <c r="E28" i="4"/>
  <c r="J28" i="4" s="1"/>
  <c r="D28" i="4"/>
  <c r="I28" i="4" s="1"/>
  <c r="C28" i="4"/>
  <c r="B28" i="4"/>
  <c r="G27" i="4"/>
  <c r="L27" i="4" s="1"/>
  <c r="F27" i="4"/>
  <c r="K27" i="4" s="1"/>
  <c r="E27" i="4"/>
  <c r="J27" i="4" s="1"/>
  <c r="D27" i="4"/>
  <c r="I27" i="4" s="1"/>
  <c r="C27" i="4"/>
  <c r="B27" i="4"/>
  <c r="G26" i="4"/>
  <c r="L26" i="4" s="1"/>
  <c r="F26" i="4"/>
  <c r="K26" i="4" s="1"/>
  <c r="E26" i="4"/>
  <c r="J26" i="4" s="1"/>
  <c r="D26" i="4"/>
  <c r="I26" i="4" s="1"/>
  <c r="C26" i="4"/>
  <c r="B26" i="4"/>
  <c r="G25" i="4"/>
  <c r="L25" i="4" s="1"/>
  <c r="F25" i="4"/>
  <c r="K25" i="4" s="1"/>
  <c r="E25" i="4"/>
  <c r="J25" i="4" s="1"/>
  <c r="D25" i="4"/>
  <c r="I25" i="4" s="1"/>
  <c r="C25" i="4"/>
  <c r="B25" i="4"/>
  <c r="G24" i="4"/>
  <c r="L24" i="4" s="1"/>
  <c r="F24" i="4"/>
  <c r="K24" i="4" s="1"/>
  <c r="E24" i="4"/>
  <c r="J24" i="4" s="1"/>
  <c r="D24" i="4"/>
  <c r="I24" i="4" s="1"/>
  <c r="C24" i="4"/>
  <c r="B24" i="4"/>
  <c r="G23" i="4"/>
  <c r="L23" i="4" s="1"/>
  <c r="F23" i="4"/>
  <c r="K23" i="4" s="1"/>
  <c r="E23" i="4"/>
  <c r="J23" i="4" s="1"/>
  <c r="D23" i="4"/>
  <c r="I23" i="4" s="1"/>
  <c r="C23" i="4"/>
  <c r="B23" i="4"/>
  <c r="G22" i="4"/>
  <c r="L22" i="4" s="1"/>
  <c r="F22" i="4"/>
  <c r="K22" i="4" s="1"/>
  <c r="E22" i="4"/>
  <c r="J22" i="4" s="1"/>
  <c r="D22" i="4"/>
  <c r="I22" i="4" s="1"/>
  <c r="C22" i="4"/>
  <c r="B22" i="4"/>
  <c r="G21" i="4"/>
  <c r="L21" i="4" s="1"/>
  <c r="F21" i="4"/>
  <c r="K21" i="4" s="1"/>
  <c r="E21" i="4"/>
  <c r="J21" i="4" s="1"/>
  <c r="D21" i="4"/>
  <c r="I21" i="4" s="1"/>
  <c r="C21" i="4"/>
  <c r="B21" i="4"/>
  <c r="G20" i="4"/>
  <c r="L20" i="4" s="1"/>
  <c r="F20" i="4"/>
  <c r="K20" i="4" s="1"/>
  <c r="E20" i="4"/>
  <c r="J20" i="4" s="1"/>
  <c r="D20" i="4"/>
  <c r="I20" i="4" s="1"/>
  <c r="C20" i="4"/>
  <c r="B20" i="4"/>
  <c r="G19" i="4"/>
  <c r="L19" i="4" s="1"/>
  <c r="F19" i="4"/>
  <c r="K19" i="4" s="1"/>
  <c r="E19" i="4"/>
  <c r="J19" i="4" s="1"/>
  <c r="D19" i="4"/>
  <c r="I19" i="4" s="1"/>
  <c r="C19" i="4"/>
  <c r="B19" i="4"/>
  <c r="G18" i="4"/>
  <c r="L18" i="4" s="1"/>
  <c r="F18" i="4"/>
  <c r="K18" i="4" s="1"/>
  <c r="E18" i="4"/>
  <c r="J18" i="4" s="1"/>
  <c r="D18" i="4"/>
  <c r="I18" i="4" s="1"/>
  <c r="C18" i="4"/>
  <c r="B18" i="4"/>
  <c r="G17" i="4"/>
  <c r="L17" i="4" s="1"/>
  <c r="F17" i="4"/>
  <c r="K17" i="4" s="1"/>
  <c r="E17" i="4"/>
  <c r="J17" i="4" s="1"/>
  <c r="D17" i="4"/>
  <c r="I17" i="4" s="1"/>
  <c r="C17" i="4"/>
  <c r="B17" i="4"/>
  <c r="G16" i="4"/>
  <c r="L16" i="4" s="1"/>
  <c r="F16" i="4"/>
  <c r="K16" i="4" s="1"/>
  <c r="E16" i="4"/>
  <c r="J16" i="4" s="1"/>
  <c r="D16" i="4"/>
  <c r="I16" i="4" s="1"/>
  <c r="C16" i="4"/>
  <c r="B16" i="4"/>
  <c r="G15" i="4"/>
  <c r="L15" i="4" s="1"/>
  <c r="F15" i="4"/>
  <c r="K15" i="4" s="1"/>
  <c r="E15" i="4"/>
  <c r="J15" i="4" s="1"/>
  <c r="D15" i="4"/>
  <c r="I15" i="4" s="1"/>
  <c r="C15" i="4"/>
  <c r="B15" i="4"/>
  <c r="G14" i="4"/>
  <c r="L14" i="4" s="1"/>
  <c r="F14" i="4"/>
  <c r="K14" i="4" s="1"/>
  <c r="E14" i="4"/>
  <c r="J14" i="4" s="1"/>
  <c r="D14" i="4"/>
  <c r="I14" i="4" s="1"/>
  <c r="C14" i="4"/>
  <c r="B14" i="4"/>
  <c r="G13" i="4"/>
  <c r="L13" i="4" s="1"/>
  <c r="F13" i="4"/>
  <c r="K13" i="4" s="1"/>
  <c r="E13" i="4"/>
  <c r="J13" i="4" s="1"/>
  <c r="D13" i="4"/>
  <c r="I13" i="4" s="1"/>
  <c r="C13" i="4"/>
  <c r="B13" i="4"/>
  <c r="G12" i="4"/>
  <c r="L12" i="4" s="1"/>
  <c r="F12" i="4"/>
  <c r="K12" i="4" s="1"/>
  <c r="E12" i="4"/>
  <c r="J12" i="4" s="1"/>
  <c r="D12" i="4"/>
  <c r="I12" i="4" s="1"/>
  <c r="C12" i="4"/>
  <c r="B12" i="4"/>
  <c r="G11" i="4"/>
  <c r="L11" i="4" s="1"/>
  <c r="F11" i="4"/>
  <c r="K11" i="4" s="1"/>
  <c r="E11" i="4"/>
  <c r="J11" i="4" s="1"/>
  <c r="D11" i="4"/>
  <c r="I11" i="4" s="1"/>
  <c r="C11" i="4"/>
  <c r="B11" i="4"/>
  <c r="G10" i="4"/>
  <c r="L10" i="4" s="1"/>
  <c r="F10" i="4"/>
  <c r="K10" i="4" s="1"/>
  <c r="E10" i="4"/>
  <c r="J10" i="4" s="1"/>
  <c r="D10" i="4"/>
  <c r="I10" i="4" s="1"/>
  <c r="C10" i="4"/>
  <c r="B10" i="4"/>
  <c r="G9" i="4"/>
  <c r="L9" i="4" s="1"/>
  <c r="F9" i="4"/>
  <c r="K9" i="4" s="1"/>
  <c r="E9" i="4"/>
  <c r="J9" i="4" s="1"/>
  <c r="D9" i="4"/>
  <c r="I9" i="4" s="1"/>
  <c r="C9" i="4"/>
  <c r="B9" i="4"/>
  <c r="G8" i="4"/>
  <c r="L8" i="4" s="1"/>
  <c r="F8" i="4"/>
  <c r="K8" i="4" s="1"/>
  <c r="E8" i="4"/>
  <c r="J8" i="4" s="1"/>
  <c r="D8" i="4"/>
  <c r="I8" i="4" s="1"/>
  <c r="C8" i="4"/>
  <c r="B8" i="4"/>
  <c r="G7" i="4"/>
  <c r="L7" i="4" s="1"/>
  <c r="F7" i="4"/>
  <c r="K7" i="4" s="1"/>
  <c r="E7" i="4"/>
  <c r="J7" i="4" s="1"/>
  <c r="D7" i="4"/>
  <c r="I7" i="4" s="1"/>
  <c r="C7" i="4"/>
  <c r="B7" i="4"/>
  <c r="G6" i="4"/>
  <c r="L6" i="4" s="1"/>
  <c r="F6" i="4"/>
  <c r="K6" i="4" s="1"/>
  <c r="E6" i="4"/>
  <c r="J6" i="4" s="1"/>
  <c r="D6" i="4"/>
  <c r="I6" i="4" s="1"/>
  <c r="C6" i="4"/>
  <c r="B6" i="4"/>
  <c r="G5" i="4"/>
  <c r="L5" i="4" s="1"/>
  <c r="F5" i="4"/>
  <c r="K5" i="4" s="1"/>
  <c r="E5" i="4"/>
  <c r="J5" i="4" s="1"/>
  <c r="D5" i="4"/>
  <c r="I5" i="4" s="1"/>
  <c r="C5" i="4"/>
  <c r="B5" i="4"/>
  <c r="G4" i="4"/>
  <c r="L4" i="4" s="1"/>
  <c r="F4" i="4"/>
  <c r="K4" i="4" s="1"/>
  <c r="E4" i="4"/>
  <c r="J4" i="4" s="1"/>
  <c r="D4" i="4"/>
  <c r="I4" i="4" s="1"/>
  <c r="C4" i="4"/>
  <c r="B4" i="4"/>
  <c r="G3" i="4"/>
  <c r="L3" i="4" s="1"/>
  <c r="F3" i="4"/>
  <c r="K3" i="4" s="1"/>
  <c r="E3" i="4"/>
  <c r="J3" i="4" s="1"/>
  <c r="D3" i="4"/>
  <c r="I3" i="4" s="1"/>
  <c r="C3" i="4"/>
  <c r="B3" i="4"/>
  <c r="G32" i="3"/>
  <c r="L32" i="3" s="1"/>
  <c r="F32" i="3"/>
  <c r="K32" i="3" s="1"/>
  <c r="E32" i="3"/>
  <c r="J32" i="3" s="1"/>
  <c r="D32" i="3"/>
  <c r="I32" i="3" s="1"/>
  <c r="C32" i="3"/>
  <c r="B32" i="3"/>
  <c r="K31" i="3"/>
  <c r="G31" i="3"/>
  <c r="L31" i="3" s="1"/>
  <c r="F31" i="3"/>
  <c r="E31" i="3"/>
  <c r="J31" i="3" s="1"/>
  <c r="D31" i="3"/>
  <c r="I31" i="3" s="1"/>
  <c r="C31" i="3"/>
  <c r="B31" i="3"/>
  <c r="G30" i="3"/>
  <c r="L30" i="3" s="1"/>
  <c r="F30" i="3"/>
  <c r="K30" i="3" s="1"/>
  <c r="E30" i="3"/>
  <c r="J30" i="3" s="1"/>
  <c r="D30" i="3"/>
  <c r="I30" i="3" s="1"/>
  <c r="C30" i="3"/>
  <c r="B30" i="3"/>
  <c r="G29" i="3"/>
  <c r="L29" i="3" s="1"/>
  <c r="F29" i="3"/>
  <c r="K29" i="3" s="1"/>
  <c r="E29" i="3"/>
  <c r="J29" i="3" s="1"/>
  <c r="D29" i="3"/>
  <c r="I29" i="3" s="1"/>
  <c r="C29" i="3"/>
  <c r="B29" i="3"/>
  <c r="G28" i="3"/>
  <c r="L28" i="3" s="1"/>
  <c r="F28" i="3"/>
  <c r="K28" i="3" s="1"/>
  <c r="E28" i="3"/>
  <c r="J28" i="3" s="1"/>
  <c r="D28" i="3"/>
  <c r="I28" i="3" s="1"/>
  <c r="C28" i="3"/>
  <c r="B28" i="3"/>
  <c r="K27" i="3"/>
  <c r="G27" i="3"/>
  <c r="L27" i="3" s="1"/>
  <c r="F27" i="3"/>
  <c r="E27" i="3"/>
  <c r="J27" i="3" s="1"/>
  <c r="D27" i="3"/>
  <c r="I27" i="3" s="1"/>
  <c r="C27" i="3"/>
  <c r="B27" i="3"/>
  <c r="G26" i="3"/>
  <c r="L26" i="3" s="1"/>
  <c r="F26" i="3"/>
  <c r="K26" i="3" s="1"/>
  <c r="E26" i="3"/>
  <c r="J26" i="3" s="1"/>
  <c r="D26" i="3"/>
  <c r="I26" i="3" s="1"/>
  <c r="C26" i="3"/>
  <c r="B26" i="3"/>
  <c r="G25" i="3"/>
  <c r="L25" i="3" s="1"/>
  <c r="F25" i="3"/>
  <c r="K25" i="3" s="1"/>
  <c r="E25" i="3"/>
  <c r="J25" i="3" s="1"/>
  <c r="D25" i="3"/>
  <c r="I25" i="3" s="1"/>
  <c r="C25" i="3"/>
  <c r="B25" i="3"/>
  <c r="G24" i="3"/>
  <c r="L24" i="3" s="1"/>
  <c r="F24" i="3"/>
  <c r="K24" i="3" s="1"/>
  <c r="E24" i="3"/>
  <c r="J24" i="3" s="1"/>
  <c r="D24" i="3"/>
  <c r="I24" i="3" s="1"/>
  <c r="C24" i="3"/>
  <c r="B24" i="3"/>
  <c r="G23" i="3"/>
  <c r="L23" i="3" s="1"/>
  <c r="F23" i="3"/>
  <c r="K23" i="3" s="1"/>
  <c r="E23" i="3"/>
  <c r="J23" i="3" s="1"/>
  <c r="D23" i="3"/>
  <c r="I23" i="3" s="1"/>
  <c r="C23" i="3"/>
  <c r="B23" i="3"/>
  <c r="G22" i="3"/>
  <c r="L22" i="3" s="1"/>
  <c r="F22" i="3"/>
  <c r="K22" i="3" s="1"/>
  <c r="E22" i="3"/>
  <c r="J22" i="3" s="1"/>
  <c r="D22" i="3"/>
  <c r="I22" i="3" s="1"/>
  <c r="C22" i="3"/>
  <c r="B22" i="3"/>
  <c r="G21" i="3"/>
  <c r="L21" i="3" s="1"/>
  <c r="F21" i="3"/>
  <c r="K21" i="3" s="1"/>
  <c r="E21" i="3"/>
  <c r="J21" i="3" s="1"/>
  <c r="D21" i="3"/>
  <c r="I21" i="3" s="1"/>
  <c r="C21" i="3"/>
  <c r="B21" i="3"/>
  <c r="G20" i="3"/>
  <c r="L20" i="3" s="1"/>
  <c r="F20" i="3"/>
  <c r="K20" i="3" s="1"/>
  <c r="E20" i="3"/>
  <c r="J20" i="3" s="1"/>
  <c r="D20" i="3"/>
  <c r="I20" i="3" s="1"/>
  <c r="C20" i="3"/>
  <c r="B20" i="3"/>
  <c r="G19" i="3"/>
  <c r="L19" i="3" s="1"/>
  <c r="F19" i="3"/>
  <c r="K19" i="3" s="1"/>
  <c r="E19" i="3"/>
  <c r="J19" i="3" s="1"/>
  <c r="D19" i="3"/>
  <c r="I19" i="3" s="1"/>
  <c r="C19" i="3"/>
  <c r="B19" i="3"/>
  <c r="G18" i="3"/>
  <c r="L18" i="3" s="1"/>
  <c r="F18" i="3"/>
  <c r="K18" i="3" s="1"/>
  <c r="E18" i="3"/>
  <c r="J18" i="3" s="1"/>
  <c r="D18" i="3"/>
  <c r="I18" i="3" s="1"/>
  <c r="C18" i="3"/>
  <c r="B18" i="3"/>
  <c r="G17" i="3"/>
  <c r="L17" i="3" s="1"/>
  <c r="F17" i="3"/>
  <c r="K17" i="3" s="1"/>
  <c r="E17" i="3"/>
  <c r="J17" i="3" s="1"/>
  <c r="D17" i="3"/>
  <c r="I17" i="3" s="1"/>
  <c r="C17" i="3"/>
  <c r="B17" i="3"/>
  <c r="G16" i="3"/>
  <c r="L16" i="3" s="1"/>
  <c r="F16" i="3"/>
  <c r="K16" i="3" s="1"/>
  <c r="E16" i="3"/>
  <c r="J16" i="3" s="1"/>
  <c r="D16" i="3"/>
  <c r="I16" i="3" s="1"/>
  <c r="C16" i="3"/>
  <c r="B16" i="3"/>
  <c r="K15" i="3"/>
  <c r="G15" i="3"/>
  <c r="L15" i="3" s="1"/>
  <c r="F15" i="3"/>
  <c r="E15" i="3"/>
  <c r="J15" i="3" s="1"/>
  <c r="D15" i="3"/>
  <c r="I15" i="3" s="1"/>
  <c r="C15" i="3"/>
  <c r="B15" i="3"/>
  <c r="G14" i="3"/>
  <c r="L14" i="3" s="1"/>
  <c r="F14" i="3"/>
  <c r="K14" i="3" s="1"/>
  <c r="E14" i="3"/>
  <c r="J14" i="3" s="1"/>
  <c r="D14" i="3"/>
  <c r="I14" i="3" s="1"/>
  <c r="C14" i="3"/>
  <c r="B14" i="3"/>
  <c r="G13" i="3"/>
  <c r="L13" i="3" s="1"/>
  <c r="F13" i="3"/>
  <c r="K13" i="3" s="1"/>
  <c r="E13" i="3"/>
  <c r="J13" i="3" s="1"/>
  <c r="D13" i="3"/>
  <c r="I13" i="3" s="1"/>
  <c r="C13" i="3"/>
  <c r="B13" i="3"/>
  <c r="G12" i="3"/>
  <c r="L12" i="3" s="1"/>
  <c r="F12" i="3"/>
  <c r="K12" i="3" s="1"/>
  <c r="E12" i="3"/>
  <c r="J12" i="3" s="1"/>
  <c r="D12" i="3"/>
  <c r="I12" i="3" s="1"/>
  <c r="C12" i="3"/>
  <c r="B12" i="3"/>
  <c r="K11" i="3"/>
  <c r="G11" i="3"/>
  <c r="L11" i="3" s="1"/>
  <c r="F11" i="3"/>
  <c r="E11" i="3"/>
  <c r="J11" i="3" s="1"/>
  <c r="D11" i="3"/>
  <c r="I11" i="3" s="1"/>
  <c r="C11" i="3"/>
  <c r="B11" i="3"/>
  <c r="G10" i="3"/>
  <c r="L10" i="3" s="1"/>
  <c r="F10" i="3"/>
  <c r="K10" i="3" s="1"/>
  <c r="E10" i="3"/>
  <c r="J10" i="3" s="1"/>
  <c r="D10" i="3"/>
  <c r="I10" i="3" s="1"/>
  <c r="C10" i="3"/>
  <c r="B10" i="3"/>
  <c r="G9" i="3"/>
  <c r="L9" i="3" s="1"/>
  <c r="F9" i="3"/>
  <c r="K9" i="3" s="1"/>
  <c r="E9" i="3"/>
  <c r="J9" i="3" s="1"/>
  <c r="D9" i="3"/>
  <c r="I9" i="3" s="1"/>
  <c r="C9" i="3"/>
  <c r="B9" i="3"/>
  <c r="G8" i="3"/>
  <c r="L8" i="3" s="1"/>
  <c r="F8" i="3"/>
  <c r="K8" i="3" s="1"/>
  <c r="E8" i="3"/>
  <c r="J8" i="3" s="1"/>
  <c r="D8" i="3"/>
  <c r="I8" i="3" s="1"/>
  <c r="C8" i="3"/>
  <c r="B8" i="3"/>
  <c r="G7" i="3"/>
  <c r="L7" i="3" s="1"/>
  <c r="F7" i="3"/>
  <c r="K7" i="3" s="1"/>
  <c r="E7" i="3"/>
  <c r="J7" i="3" s="1"/>
  <c r="D7" i="3"/>
  <c r="I7" i="3" s="1"/>
  <c r="C7" i="3"/>
  <c r="B7" i="3"/>
  <c r="G6" i="3"/>
  <c r="L6" i="3" s="1"/>
  <c r="F6" i="3"/>
  <c r="K6" i="3" s="1"/>
  <c r="E6" i="3"/>
  <c r="J6" i="3" s="1"/>
  <c r="D6" i="3"/>
  <c r="I6" i="3" s="1"/>
  <c r="C6" i="3"/>
  <c r="B6" i="3"/>
  <c r="L5" i="3"/>
  <c r="K5" i="3"/>
  <c r="G5" i="3"/>
  <c r="F5" i="3"/>
  <c r="E5" i="3"/>
  <c r="J5" i="3" s="1"/>
  <c r="D5" i="3"/>
  <c r="I5" i="3" s="1"/>
  <c r="C5" i="3"/>
  <c r="B5" i="3"/>
  <c r="G4" i="3"/>
  <c r="L4" i="3" s="1"/>
  <c r="F4" i="3"/>
  <c r="K4" i="3" s="1"/>
  <c r="E4" i="3"/>
  <c r="J4" i="3" s="1"/>
  <c r="D4" i="3"/>
  <c r="I4" i="3" s="1"/>
  <c r="C4" i="3"/>
  <c r="B4" i="3"/>
  <c r="G3" i="3"/>
  <c r="L3" i="3" s="1"/>
  <c r="F3" i="3"/>
  <c r="K3" i="3" s="1"/>
  <c r="E3" i="3"/>
  <c r="J3" i="3" s="1"/>
  <c r="D3" i="3"/>
  <c r="I3" i="3" s="1"/>
  <c r="C3" i="3"/>
  <c r="B3" i="3"/>
  <c r="G28" i="2" l="1"/>
  <c r="G27" i="2"/>
  <c r="G26" i="2"/>
  <c r="G24" i="2"/>
  <c r="G23" i="2"/>
  <c r="G22" i="2"/>
  <c r="G20" i="2"/>
  <c r="G18" i="2"/>
  <c r="G17" i="2"/>
  <c r="G16" i="2"/>
  <c r="G14" i="2"/>
  <c r="G13" i="2"/>
  <c r="G12" i="2"/>
  <c r="G11" i="2"/>
  <c r="G9" i="2"/>
  <c r="G8" i="2"/>
  <c r="G7" i="2"/>
  <c r="G6" i="2"/>
  <c r="D3" i="2"/>
  <c r="F1" i="2"/>
  <c r="C1" i="2"/>
  <c r="A61" i="1"/>
</calcChain>
</file>

<file path=xl/comments1.xml><?xml version="1.0" encoding="utf-8"?>
<comments xmlns="http://schemas.openxmlformats.org/spreadsheetml/2006/main">
  <authors>
    <author>EC000094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 xml:space="preserve">
 INTRODUIRE LA CLASSE</t>
        </r>
      </text>
    </comment>
  </commentList>
</comments>
</file>

<file path=xl/comments2.xml><?xml version="1.0" encoding="utf-8"?>
<comments xmlns="http://schemas.openxmlformats.org/spreadsheetml/2006/main">
  <authors>
    <author>EC000094</author>
  </authors>
  <commentList>
    <comment ref="I1" authorId="0" shapeId="0">
      <text>
        <r>
          <rPr>
            <sz val="9"/>
            <color indexed="81"/>
            <rFont val="Tahoma"/>
            <family val="2"/>
          </rPr>
          <t xml:space="preserve">         Sélectionner l'élève pour consulter son bulletin</t>
        </r>
      </text>
    </comment>
  </commentList>
</comments>
</file>

<file path=xl/sharedStrings.xml><?xml version="1.0" encoding="utf-8"?>
<sst xmlns="http://schemas.openxmlformats.org/spreadsheetml/2006/main" count="324" uniqueCount="121">
  <si>
    <t>ANNEE SCOLAIRE</t>
  </si>
  <si>
    <t>2B</t>
  </si>
  <si>
    <t>N°</t>
  </si>
  <si>
    <t>NOM</t>
  </si>
  <si>
    <t>PRENOM</t>
  </si>
  <si>
    <t>e1</t>
  </si>
  <si>
    <t>LEHEROS</t>
  </si>
  <si>
    <t>TOTO</t>
  </si>
  <si>
    <t>e2</t>
  </si>
  <si>
    <t>DUCOBU</t>
  </si>
  <si>
    <t>DEDE</t>
  </si>
  <si>
    <t>e3</t>
  </si>
  <si>
    <t>SCHTROUMPF</t>
  </si>
  <si>
    <t>GRINCHEUX</t>
  </si>
  <si>
    <t>e4</t>
  </si>
  <si>
    <t>Duck</t>
  </si>
  <si>
    <t>donald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</si>
  <si>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</si>
  <si>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</si>
  <si>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</si>
  <si>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</si>
  <si>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</si>
  <si>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</si>
  <si>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</si>
  <si>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</si>
  <si>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</si>
  <si>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</si>
  <si>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</si>
  <si>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</si>
  <si>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</si>
  <si>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</si>
  <si>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</si>
  <si>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</si>
  <si>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</si>
  <si>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</si>
  <si>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</si>
  <si>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</si>
  <si>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</si>
  <si>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</si>
  <si>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</si>
  <si>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</si>
  <si>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</si>
  <si>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</si>
  <si>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Nom</t>
  </si>
  <si>
    <t>Prénom</t>
  </si>
  <si>
    <t>Classe</t>
  </si>
  <si>
    <t>PERIODES</t>
  </si>
  <si>
    <t>Périodes</t>
  </si>
  <si>
    <t>Français</t>
  </si>
  <si>
    <t>Lire</t>
  </si>
  <si>
    <t>Ecrire</t>
  </si>
  <si>
    <t>Parler - Ecouter</t>
  </si>
  <si>
    <t>Outils au service de la langue</t>
  </si>
  <si>
    <t>Mathématique</t>
  </si>
  <si>
    <t>Nombres</t>
  </si>
  <si>
    <t>Solides et figures</t>
  </si>
  <si>
    <t>Grandeurs</t>
  </si>
  <si>
    <t>Traitement de données</t>
  </si>
  <si>
    <t>Eveil</t>
  </si>
  <si>
    <t>Eveil scientifique /  technologie</t>
  </si>
  <si>
    <t>Eveil géographique et historique</t>
  </si>
  <si>
    <t>Eveil artistique</t>
  </si>
  <si>
    <t>Langue moderne</t>
  </si>
  <si>
    <t>Néerlandais</t>
  </si>
  <si>
    <t>Cours spéciaux</t>
  </si>
  <si>
    <t>Cours philosophique</t>
  </si>
  <si>
    <t>Citoyenneté</t>
  </si>
  <si>
    <t>Education physique</t>
  </si>
  <si>
    <t>Education</t>
  </si>
  <si>
    <t>Socialisation</t>
  </si>
  <si>
    <t>Implication dans le travail</t>
  </si>
  <si>
    <t>Respect des règles</t>
  </si>
  <si>
    <t xml:space="preserve">Décision </t>
  </si>
  <si>
    <t xml:space="preserve"> L'enfant poursuit son parcours pédagogique</t>
  </si>
  <si>
    <t xml:space="preserve">du conseil </t>
  </si>
  <si>
    <t>L'enfant poursuit son parcours pédagogique avec un soutien personnalisé</t>
  </si>
  <si>
    <t>de classe</t>
  </si>
  <si>
    <t>L'enfant bénéficie d'une année complémentaire</t>
  </si>
  <si>
    <t>Parcours pédagogique de l'enfant</t>
  </si>
  <si>
    <t>1er cycle</t>
  </si>
  <si>
    <t>2ème cycle</t>
  </si>
  <si>
    <t>3ème cycle</t>
  </si>
  <si>
    <t>4ème cycle</t>
  </si>
  <si>
    <t>3ème étape</t>
  </si>
  <si>
    <t xml:space="preserve">de la 1ère </t>
  </si>
  <si>
    <t>de 5 ans à la fin</t>
  </si>
  <si>
    <t xml:space="preserve">3ème et 4ème </t>
  </si>
  <si>
    <t xml:space="preserve">5ème et 6ème </t>
  </si>
  <si>
    <t>Epreuve</t>
  </si>
  <si>
    <t>1ère et 2ème</t>
  </si>
  <si>
    <t>maternelle à 5 ans</t>
  </si>
  <si>
    <t>de la 2ème primaire</t>
  </si>
  <si>
    <t>primaire</t>
  </si>
  <si>
    <t>externe</t>
  </si>
  <si>
    <t>années</t>
  </si>
  <si>
    <t>M1 - M2</t>
  </si>
  <si>
    <t>M3 - P1 - P2</t>
  </si>
  <si>
    <t>P3 - P4</t>
  </si>
  <si>
    <t>P5 - P6</t>
  </si>
  <si>
    <t xml:space="preserve">FWB </t>
  </si>
  <si>
    <t>secondaires</t>
  </si>
  <si>
    <t>LIRE</t>
  </si>
  <si>
    <t>PARLER_ECOUTER</t>
  </si>
  <si>
    <t>ECRIRE</t>
  </si>
  <si>
    <t>OUTILS</t>
  </si>
  <si>
    <t>%</t>
  </si>
  <si>
    <t>NO</t>
  </si>
  <si>
    <t>SF</t>
  </si>
  <si>
    <t>GRAND</t>
  </si>
  <si>
    <t>TD</t>
  </si>
  <si>
    <t>EV SCIENT</t>
  </si>
  <si>
    <t>EVEIL GEO HIST</t>
  </si>
  <si>
    <t>EDUC PHYS</t>
  </si>
  <si>
    <t>NEERLANDAIS</t>
  </si>
  <si>
    <t>ELEVES</t>
  </si>
  <si>
    <t>CITOY</t>
  </si>
  <si>
    <t>COURS PHILO</t>
  </si>
  <si>
    <t>SOCIAL</t>
  </si>
  <si>
    <t>TRAVAIL</t>
  </si>
  <si>
    <t>REGLES</t>
  </si>
  <si>
    <t>EV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</si>
</sst>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.5"/>
      <color rgb="FF4A5359"/>
      <name val="Helvetic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24"/>
      <color indexed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6DAF3"/>
        <bgColor indexed="64"/>
      </patternFill>
    </fill>
  </fills>
  <borders count="7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15">
    <xf numFmtId="0" fontId="0" fillId="0" borderId="0" xfId="0"/>
    <xf numFmtId="0" fontId="0" fillId="0" borderId="2" xfId="0" applyBorder="1"/>
    <xf numFmtId="0" fontId="3" fillId="0" borderId="2" xfId="0" applyFont="1" applyBorder="1"/>
    <xf numFmtId="0" fontId="4" fillId="0" borderId="3" xfId="0" applyFont="1" applyBorder="1"/>
    <xf numFmtId="0" fontId="0" fillId="3" borderId="3" xfId="0" applyFill="1" applyBorder="1"/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5" borderId="7" xfId="0" applyFont="1" applyFill="1" applyBorder="1"/>
    <xf numFmtId="0" fontId="5" fillId="5" borderId="8" xfId="0" applyFont="1" applyFill="1" applyBorder="1"/>
    <xf numFmtId="2" fontId="6" fillId="0" borderId="0" xfId="2" applyNumberFormat="1" applyFont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5" fillId="5" borderId="10" xfId="0" applyFont="1" applyFill="1" applyBorder="1"/>
    <xf numFmtId="0" fontId="5" fillId="5" borderId="11" xfId="0" applyFont="1" applyFill="1" applyBorder="1"/>
    <xf numFmtId="0" fontId="4" fillId="4" borderId="12" xfId="0" applyFont="1" applyFill="1" applyBorder="1" applyAlignment="1">
      <alignment horizontal="center" vertical="center"/>
    </xf>
    <xf numFmtId="0" fontId="5" fillId="5" borderId="13" xfId="0" applyFont="1" applyFill="1" applyBorder="1"/>
    <xf numFmtId="0" fontId="5" fillId="5" borderId="14" xfId="0" applyFont="1" applyFill="1" applyBorder="1"/>
    <xf numFmtId="0" fontId="4" fillId="4" borderId="15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4" fillId="4" borderId="11" xfId="0" applyFont="1" applyFill="1" applyBorder="1" applyAlignment="1">
      <alignment horizontal="center" vertical="center"/>
    </xf>
    <xf numFmtId="2" fontId="0" fillId="0" borderId="0" xfId="1" applyNumberFormat="1" applyFont="1"/>
    <xf numFmtId="0" fontId="4" fillId="4" borderId="14" xfId="0" applyFont="1" applyFill="1" applyBorder="1" applyAlignment="1">
      <alignment horizontal="center" vertical="center"/>
    </xf>
    <xf numFmtId="0" fontId="8" fillId="0" borderId="0" xfId="0" applyFont="1" applyProtection="1"/>
    <xf numFmtId="0" fontId="9" fillId="4" borderId="3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1" fillId="2" borderId="1" xfId="4" applyFont="1" applyAlignment="1" applyProtection="1">
      <alignment horizontal="center" vertical="center"/>
    </xf>
    <xf numFmtId="0" fontId="8" fillId="0" borderId="0" xfId="0" applyFont="1"/>
    <xf numFmtId="0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8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4" borderId="17" xfId="0" applyNumberFormat="1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/>
    </xf>
    <xf numFmtId="0" fontId="10" fillId="0" borderId="21" xfId="0" applyFont="1" applyBorder="1" applyAlignment="1" applyProtection="1">
      <alignment horizontal="left"/>
    </xf>
    <xf numFmtId="0" fontId="10" fillId="0" borderId="22" xfId="0" applyFont="1" applyBorder="1" applyAlignment="1" applyProtection="1">
      <alignment horizontal="left"/>
    </xf>
    <xf numFmtId="0" fontId="13" fillId="0" borderId="23" xfId="3" applyNumberFormat="1" applyFont="1" applyBorder="1" applyAlignment="1" applyProtection="1">
      <alignment horizontal="center" vertical="center"/>
    </xf>
    <xf numFmtId="9" fontId="13" fillId="0" borderId="23" xfId="3" applyFont="1" applyBorder="1" applyAlignment="1" applyProtection="1">
      <alignment horizontal="center" vertical="center"/>
    </xf>
    <xf numFmtId="9" fontId="13" fillId="0" borderId="24" xfId="3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left"/>
    </xf>
    <xf numFmtId="0" fontId="10" fillId="0" borderId="28" xfId="0" applyFont="1" applyBorder="1" applyAlignment="1" applyProtection="1">
      <alignment horizontal="left"/>
    </xf>
    <xf numFmtId="0" fontId="13" fillId="0" borderId="3" xfId="3" applyNumberFormat="1" applyFont="1" applyBorder="1" applyAlignment="1" applyProtection="1">
      <alignment horizontal="center" vertical="center"/>
    </xf>
    <xf numFmtId="9" fontId="13" fillId="0" borderId="3" xfId="3" applyFont="1" applyBorder="1" applyAlignment="1" applyProtection="1">
      <alignment horizontal="center" vertical="center"/>
    </xf>
    <xf numFmtId="9" fontId="13" fillId="0" borderId="29" xfId="3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left"/>
    </xf>
    <xf numFmtId="0" fontId="10" fillId="0" borderId="33" xfId="0" applyFont="1" applyBorder="1" applyAlignment="1" applyProtection="1">
      <alignment horizontal="left"/>
    </xf>
    <xf numFmtId="0" fontId="13" fillId="0" borderId="34" xfId="3" applyNumberFormat="1" applyFont="1" applyBorder="1" applyAlignment="1" applyProtection="1">
      <alignment horizontal="center" vertical="center"/>
    </xf>
    <xf numFmtId="9" fontId="13" fillId="0" borderId="34" xfId="3" applyFont="1" applyBorder="1" applyAlignment="1" applyProtection="1">
      <alignment horizontal="center" vertical="center"/>
    </xf>
    <xf numFmtId="9" fontId="13" fillId="0" borderId="35" xfId="3" applyFont="1" applyBorder="1" applyAlignment="1" applyProtection="1">
      <alignment horizontal="center"/>
    </xf>
    <xf numFmtId="0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9" fillId="4" borderId="17" xfId="0" applyFont="1" applyFill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left" vertical="center"/>
    </xf>
    <xf numFmtId="0" fontId="8" fillId="0" borderId="37" xfId="0" applyFont="1" applyBorder="1" applyProtection="1"/>
    <xf numFmtId="0" fontId="13" fillId="0" borderId="18" xfId="0" applyNumberFormat="1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/>
    </xf>
    <xf numFmtId="0" fontId="13" fillId="0" borderId="23" xfId="0" applyNumberFormat="1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/>
    </xf>
    <xf numFmtId="0" fontId="13" fillId="0" borderId="3" xfId="0" applyNumberFormat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/>
    </xf>
    <xf numFmtId="0" fontId="13" fillId="0" borderId="34" xfId="0" applyNumberFormat="1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/>
    </xf>
    <xf numFmtId="0" fontId="10" fillId="0" borderId="0" xfId="0" applyFont="1" applyBorder="1" applyProtection="1"/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horizontal="center" vertical="center"/>
    </xf>
    <xf numFmtId="0" fontId="9" fillId="4" borderId="30" xfId="0" applyFont="1" applyFill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9" fillId="0" borderId="45" xfId="0" applyFont="1" applyBorder="1" applyAlignment="1" applyProtection="1">
      <alignment horizontal="center" vertical="center"/>
    </xf>
    <xf numFmtId="0" fontId="9" fillId="6" borderId="46" xfId="0" applyNumberFormat="1" applyFont="1" applyFill="1" applyBorder="1" applyAlignment="1" applyProtection="1">
      <alignment horizontal="center" vertical="top"/>
    </xf>
    <xf numFmtId="0" fontId="9" fillId="0" borderId="47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20" fillId="0" borderId="2" xfId="0" applyFont="1" applyBorder="1" applyProtection="1"/>
    <xf numFmtId="0" fontId="19" fillId="0" borderId="31" xfId="0" applyFont="1" applyBorder="1" applyAlignment="1" applyProtection="1">
      <alignment horizontal="center" vertical="center"/>
    </xf>
    <xf numFmtId="0" fontId="9" fillId="6" borderId="54" xfId="0" applyNumberFormat="1" applyFont="1" applyFill="1" applyBorder="1" applyAlignment="1" applyProtection="1">
      <alignment horizontal="center" vertical="top"/>
    </xf>
    <xf numFmtId="0" fontId="17" fillId="0" borderId="55" xfId="0" applyFont="1" applyFill="1" applyBorder="1" applyAlignment="1" applyProtection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7" borderId="49" xfId="0" applyFont="1" applyFill="1" applyBorder="1" applyAlignment="1" applyProtection="1">
      <alignment horizontal="center" vertical="center"/>
    </xf>
    <xf numFmtId="0" fontId="5" fillId="7" borderId="4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23" fillId="7" borderId="5" xfId="0" applyFont="1" applyFill="1" applyBorder="1" applyAlignment="1" applyProtection="1">
      <alignment horizontal="center" vertical="top" textRotation="255"/>
    </xf>
    <xf numFmtId="0" fontId="24" fillId="7" borderId="5" xfId="0" applyFont="1" applyFill="1" applyBorder="1" applyAlignment="1" applyProtection="1">
      <alignment horizontal="center" vertical="top" textRotation="255" wrapText="1"/>
    </xf>
    <xf numFmtId="0" fontId="24" fillId="8" borderId="0" xfId="0" applyFont="1" applyFill="1"/>
    <xf numFmtId="0" fontId="4" fillId="5" borderId="14" xfId="0" applyFont="1" applyFill="1" applyBorder="1" applyProtection="1"/>
    <xf numFmtId="0" fontId="5" fillId="5" borderId="5" xfId="0" applyFont="1" applyFill="1" applyBorder="1" applyProtection="1"/>
    <xf numFmtId="0" fontId="5" fillId="5" borderId="17" xfId="0" applyFont="1" applyFill="1" applyBorder="1" applyProtection="1"/>
    <xf numFmtId="1" fontId="26" fillId="7" borderId="58" xfId="3" applyNumberFormat="1" applyFont="1" applyFill="1" applyBorder="1" applyAlignment="1" applyProtection="1">
      <alignment horizontal="center" vertical="center"/>
    </xf>
    <xf numFmtId="1" fontId="26" fillId="7" borderId="59" xfId="3" applyNumberFormat="1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7" borderId="5" xfId="0" applyNumberFormat="1" applyFill="1" applyBorder="1" applyAlignment="1" applyProtection="1">
      <alignment horizontal="center" vertical="center"/>
    </xf>
    <xf numFmtId="0" fontId="4" fillId="5" borderId="60" xfId="0" applyFont="1" applyFill="1" applyBorder="1" applyProtection="1"/>
    <xf numFmtId="0" fontId="4" fillId="5" borderId="61" xfId="0" applyFont="1" applyFill="1" applyBorder="1" applyProtection="1"/>
    <xf numFmtId="0" fontId="4" fillId="5" borderId="62" xfId="0" applyFont="1" applyFill="1" applyBorder="1" applyProtection="1"/>
    <xf numFmtId="0" fontId="4" fillId="5" borderId="63" xfId="0" applyFont="1" applyFill="1" applyBorder="1" applyProtection="1"/>
    <xf numFmtId="0" fontId="4" fillId="5" borderId="64" xfId="0" applyFont="1" applyFill="1" applyBorder="1" applyProtection="1"/>
    <xf numFmtId="0" fontId="4" fillId="5" borderId="65" xfId="0" applyFont="1" applyFill="1" applyBorder="1" applyProtection="1"/>
    <xf numFmtId="0" fontId="4" fillId="5" borderId="66" xfId="0" applyFont="1" applyFill="1" applyBorder="1" applyProtection="1"/>
    <xf numFmtId="9" fontId="0" fillId="5" borderId="0" xfId="3" applyFont="1" applyFill="1"/>
    <xf numFmtId="0" fontId="0" fillId="5" borderId="0" xfId="0" applyFill="1"/>
    <xf numFmtId="16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57" xfId="0" applyFill="1" applyBorder="1" applyProtection="1"/>
    <xf numFmtId="0" fontId="0" fillId="5" borderId="57" xfId="0" applyFill="1" applyBorder="1"/>
    <xf numFmtId="9" fontId="0" fillId="5" borderId="0" xfId="3" applyFont="1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Protection="1"/>
    <xf numFmtId="0" fontId="0" fillId="0" borderId="57" xfId="0" applyBorder="1" applyProtection="1"/>
    <xf numFmtId="0" fontId="0" fillId="0" borderId="57" xfId="0" applyBorder="1"/>
    <xf numFmtId="0" fontId="4" fillId="9" borderId="49" xfId="0" applyFont="1" applyFill="1" applyBorder="1" applyAlignment="1" applyProtection="1">
      <alignment horizontal="center" vertical="center"/>
    </xf>
    <xf numFmtId="0" fontId="5" fillId="9" borderId="49" xfId="0" applyFont="1" applyFill="1" applyBorder="1" applyAlignment="1" applyProtection="1">
      <alignment horizontal="center" vertical="center" wrapText="1"/>
    </xf>
    <xf numFmtId="0" fontId="23" fillId="9" borderId="5" xfId="0" applyFont="1" applyFill="1" applyBorder="1" applyAlignment="1" applyProtection="1">
      <alignment horizontal="center" vertical="top" textRotation="255"/>
    </xf>
    <xf numFmtId="0" fontId="24" fillId="9" borderId="5" xfId="0" applyFont="1" applyFill="1" applyBorder="1" applyAlignment="1" applyProtection="1">
      <alignment horizontal="center" vertical="top" textRotation="255" wrapText="1"/>
    </xf>
    <xf numFmtId="0" fontId="4" fillId="5" borderId="4" xfId="0" applyFont="1" applyFill="1" applyBorder="1" applyProtection="1"/>
    <xf numFmtId="1" fontId="26" fillId="9" borderId="59" xfId="3" applyNumberFormat="1" applyFont="1" applyFill="1" applyBorder="1" applyAlignment="1" applyProtection="1">
      <alignment horizontal="center" vertical="center"/>
    </xf>
    <xf numFmtId="1" fontId="26" fillId="9" borderId="67" xfId="3" applyNumberFormat="1" applyFont="1" applyFill="1" applyBorder="1" applyAlignment="1" applyProtection="1">
      <alignment horizontal="center" vertical="center"/>
    </xf>
    <xf numFmtId="0" fontId="0" fillId="4" borderId="68" xfId="0" applyFill="1" applyBorder="1" applyAlignment="1" applyProtection="1">
      <alignment horizontal="center"/>
    </xf>
    <xf numFmtId="0" fontId="0" fillId="9" borderId="68" xfId="0" applyFill="1" applyBorder="1" applyAlignment="1" applyProtection="1">
      <alignment horizontal="center" vertical="center"/>
    </xf>
    <xf numFmtId="0" fontId="4" fillId="5" borderId="24" xfId="0" applyFont="1" applyFill="1" applyBorder="1" applyProtection="1"/>
    <xf numFmtId="0" fontId="4" fillId="5" borderId="35" xfId="0" applyFont="1" applyFill="1" applyBorder="1" applyProtection="1"/>
    <xf numFmtId="9" fontId="0" fillId="0" borderId="0" xfId="3" applyFont="1" applyProtection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10" borderId="49" xfId="0" applyFont="1" applyFill="1" applyBorder="1" applyAlignment="1" applyProtection="1">
      <alignment horizontal="center" vertical="center" wrapText="1"/>
    </xf>
    <xf numFmtId="0" fontId="5" fillId="4" borderId="49" xfId="0" applyFont="1" applyFill="1" applyBorder="1" applyAlignment="1" applyProtection="1">
      <alignment horizontal="center" vertical="center" wrapText="1"/>
    </xf>
    <xf numFmtId="0" fontId="5" fillId="10" borderId="44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1" fontId="26" fillId="10" borderId="59" xfId="3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26" fillId="4" borderId="59" xfId="3" applyNumberFormat="1" applyFont="1" applyFill="1" applyBorder="1" applyAlignment="1" applyProtection="1">
      <alignment horizontal="center" vertical="center"/>
    </xf>
    <xf numFmtId="1" fontId="26" fillId="4" borderId="59" xfId="3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horizontal="center" vertical="center"/>
    </xf>
    <xf numFmtId="0" fontId="9" fillId="4" borderId="30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0" fontId="10" fillId="0" borderId="31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9" fillId="4" borderId="42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0" fontId="9" fillId="4" borderId="39" xfId="0" applyFont="1" applyFill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24" fillId="7" borderId="56" xfId="0" applyFont="1" applyFill="1" applyBorder="1" applyAlignment="1" applyProtection="1">
      <alignment horizontal="center" vertical="center" wrapText="1"/>
    </xf>
    <xf numFmtId="0" fontId="24" fillId="7" borderId="57" xfId="0" applyFont="1" applyFill="1" applyBorder="1" applyAlignment="1" applyProtection="1">
      <alignment horizontal="center" vertical="center" wrapText="1"/>
    </xf>
    <xf numFmtId="164" fontId="21" fillId="4" borderId="0" xfId="0" applyNumberFormat="1" applyFont="1" applyFill="1" applyBorder="1" applyAlignment="1" applyProtection="1">
      <alignment horizontal="center" vertical="center"/>
    </xf>
    <xf numFmtId="0" fontId="22" fillId="4" borderId="50" xfId="0" applyFont="1" applyFill="1" applyBorder="1" applyAlignment="1" applyProtection="1">
      <alignment horizontal="center" vertical="center"/>
    </xf>
    <xf numFmtId="0" fontId="25" fillId="4" borderId="16" xfId="0" applyFont="1" applyFill="1" applyBorder="1" applyAlignment="1" applyProtection="1">
      <alignment horizontal="center" vertical="center"/>
    </xf>
    <xf numFmtId="0" fontId="23" fillId="7" borderId="56" xfId="0" applyFont="1" applyFill="1" applyBorder="1" applyAlignment="1" applyProtection="1">
      <alignment horizontal="center" vertical="center"/>
    </xf>
    <xf numFmtId="0" fontId="23" fillId="7" borderId="57" xfId="0" applyFont="1" applyFill="1" applyBorder="1" applyAlignment="1" applyProtection="1">
      <alignment horizontal="center" vertical="center"/>
    </xf>
    <xf numFmtId="0" fontId="24" fillId="9" borderId="56" xfId="0" applyFont="1" applyFill="1" applyBorder="1" applyAlignment="1" applyProtection="1">
      <alignment horizontal="center" vertical="center" wrapText="1"/>
    </xf>
    <xf numFmtId="0" fontId="24" fillId="9" borderId="57" xfId="0" applyFont="1" applyFill="1" applyBorder="1" applyAlignment="1" applyProtection="1">
      <alignment horizontal="center" vertical="center" wrapText="1"/>
    </xf>
    <xf numFmtId="164" fontId="21" fillId="4" borderId="2" xfId="0" applyNumberFormat="1" applyFont="1" applyFill="1" applyBorder="1" applyAlignment="1" applyProtection="1">
      <alignment horizontal="center" vertical="center"/>
    </xf>
    <xf numFmtId="0" fontId="22" fillId="4" borderId="16" xfId="0" applyFont="1" applyFill="1" applyBorder="1" applyAlignment="1" applyProtection="1">
      <alignment horizontal="center" vertical="center"/>
    </xf>
    <xf numFmtId="0" fontId="23" fillId="9" borderId="56" xfId="0" applyFont="1" applyFill="1" applyBorder="1" applyAlignment="1" applyProtection="1">
      <alignment horizontal="center" vertical="center"/>
    </xf>
    <xf numFmtId="0" fontId="23" fillId="9" borderId="57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4" fillId="4" borderId="44" xfId="0" applyFont="1" applyFill="1" applyBorder="1" applyAlignment="1" applyProtection="1">
      <alignment horizontal="center" vertical="center"/>
    </xf>
    <xf numFmtId="0" fontId="5" fillId="4" borderId="49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0" fontId="4" fillId="10" borderId="49" xfId="0" applyFont="1" applyFill="1" applyBorder="1" applyAlignment="1" applyProtection="1">
      <alignment horizontal="center" vertical="center"/>
    </xf>
    <xf numFmtId="0" fontId="4" fillId="10" borderId="44" xfId="0" applyFont="1" applyFill="1" applyBorder="1" applyAlignment="1" applyProtection="1">
      <alignment horizontal="center" vertical="center"/>
    </xf>
    <xf numFmtId="0" fontId="5" fillId="10" borderId="49" xfId="0" applyFont="1" applyFill="1" applyBorder="1" applyAlignment="1" applyProtection="1">
      <alignment horizontal="center" vertical="center" wrapText="1"/>
    </xf>
    <xf numFmtId="0" fontId="5" fillId="10" borderId="44" xfId="0" applyFont="1" applyFill="1" applyBorder="1" applyAlignment="1" applyProtection="1">
      <alignment horizontal="center" vertical="center" wrapText="1"/>
    </xf>
    <xf numFmtId="0" fontId="22" fillId="4" borderId="69" xfId="0" applyFont="1" applyFill="1" applyBorder="1" applyAlignment="1" applyProtection="1">
      <alignment horizontal="center" vertical="center"/>
    </xf>
    <xf numFmtId="0" fontId="22" fillId="4" borderId="58" xfId="0" applyFont="1" applyFill="1" applyBorder="1" applyAlignment="1" applyProtection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Pourcentage" xfId="3" builtinId="5"/>
    <cellStyle name="Vérification" xfId="4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525779</xdr:colOff>
      <xdr:row>6</xdr:row>
      <xdr:rowOff>242640</xdr:rowOff>
    </xdr:from>
    <xdr:to>
      <xdr:col>12</xdr:col>
      <xdr:colOff>309880</xdr:colOff>
      <xdr:row>11</xdr:row>
      <xdr:rowOff>180319</xdr:rowOff>
    </xdr:to>
    <xdr:pic macro="[0]!Image2_Cliquer"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0479" y="1751400"/>
          <a:ext cx="1369061" cy="119497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</xdr:row>
      <xdr:rowOff>45720</xdr:rowOff>
    </xdr:from>
    <xdr:to>
      <xdr:col>12</xdr:col>
      <xdr:colOff>85725</xdr:colOff>
      <xdr:row>15</xdr:row>
      <xdr:rowOff>169545</xdr:rowOff>
    </xdr:to>
    <xdr:pic macro="[0]!Image3_Cliquer"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180" y="3063240"/>
          <a:ext cx="878205" cy="878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11</xdr:row>
      <xdr:rowOff>190500</xdr:rowOff>
    </xdr:from>
    <xdr:to>
      <xdr:col>18</xdr:col>
      <xdr:colOff>50800</xdr:colOff>
      <xdr:row>15</xdr:row>
      <xdr:rowOff>40640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13741400" y="3101340"/>
          <a:ext cx="1816100" cy="855980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</a:rPr>
            <a:t> </a:t>
          </a:r>
          <a:r>
            <a:rPr lang="en-US" sz="1600" b="1">
              <a:solidFill>
                <a:schemeClr val="bg1"/>
              </a:solidFill>
            </a:rPr>
            <a:t>RETOUR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11</xdr:row>
      <xdr:rowOff>23446</xdr:rowOff>
    </xdr:from>
    <xdr:to>
      <xdr:col>18</xdr:col>
      <xdr:colOff>81085</xdr:colOff>
      <xdr:row>14</xdr:row>
      <xdr:rowOff>151032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13738860" y="2934286"/>
          <a:ext cx="1833685" cy="881966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</a:rPr>
            <a:t> </a:t>
          </a:r>
          <a:r>
            <a:rPr lang="en-US" sz="1600" b="1">
              <a:solidFill>
                <a:schemeClr val="bg1"/>
              </a:solidFill>
            </a:rPr>
            <a:t>RETOUR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135988</xdr:colOff>
      <xdr:row>13</xdr:row>
      <xdr:rowOff>147710</xdr:rowOff>
    </xdr:from>
    <xdr:to>
      <xdr:col>23</xdr:col>
      <xdr:colOff>158848</xdr:colOff>
      <xdr:row>16</xdr:row>
      <xdr:rowOff>17584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18614488" y="3530990"/>
          <a:ext cx="1737360" cy="624254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</a:rPr>
            <a:t> </a:t>
          </a:r>
          <a:r>
            <a:rPr lang="en-US" sz="1600" b="1">
              <a:solidFill>
                <a:schemeClr val="bg1"/>
              </a:solidFill>
            </a:rPr>
            <a:t>RETOUR 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NET%20DE%20COTES%201%20d&#233;m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lletin\CARNET%20DE%20COTES%201%20d&#233;m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2"/>
      <sheetName val="Menu 3"/>
      <sheetName val="Bulletin"/>
      <sheetName val="Bulletin (2)"/>
      <sheetName val="Bulletin (3)"/>
      <sheetName val="FRANCAIS"/>
      <sheetName val="MATH"/>
      <sheetName val="DIVERS"/>
      <sheetName val="FRANCAIS (2)"/>
      <sheetName val="MATH (2)"/>
      <sheetName val="DIVERS (2)"/>
      <sheetName val="FRANCAIS (3)"/>
      <sheetName val="MATH (3)"/>
      <sheetName val="DIVERS (3)"/>
      <sheetName val="ELEVES"/>
      <sheetName val="LIRE"/>
      <sheetName val="ECRIRE"/>
      <sheetName val="PARLER_ECOUTER"/>
      <sheetName val="OUTILS"/>
      <sheetName val="NO"/>
      <sheetName val="SF"/>
      <sheetName val="GR"/>
      <sheetName val="TD"/>
      <sheetName val="EVEIL"/>
      <sheetName val="COURS SPECIAUX"/>
      <sheetName val="COURS PHILO"/>
      <sheetName val="COM1"/>
      <sheetName val="COM2"/>
      <sheetName val="COM3"/>
      <sheetName val="COM4"/>
      <sheetName val="COM5"/>
      <sheetName val="COM6"/>
      <sheetName val="COM7"/>
      <sheetName val="COM8"/>
      <sheetName val="COM9"/>
      <sheetName val="COM10"/>
      <sheetName val="COM11"/>
      <sheetName val="COM112"/>
      <sheetName val="COM13"/>
      <sheetName val="COM14"/>
      <sheetName val="COM15"/>
      <sheetName val="COM16"/>
      <sheetName val="COM17"/>
      <sheetName val="COM18"/>
      <sheetName val="COM19"/>
      <sheetName val="COM20"/>
      <sheetName val="COM21"/>
      <sheetName val="COM22"/>
      <sheetName val="COM23"/>
      <sheetName val="COM24"/>
      <sheetName val="COM25"/>
      <sheetName val="LIRE (2)"/>
      <sheetName val="ECRIRE (2)"/>
      <sheetName val="PARLER_ECOUTER (2)"/>
      <sheetName val="OUTILS (2)"/>
      <sheetName val="NO (2)"/>
      <sheetName val="SF (2)"/>
      <sheetName val="GR (2)"/>
      <sheetName val="TD (2)"/>
      <sheetName val="EVEIL (2)"/>
      <sheetName val="COURS SPECIAUX (2)"/>
      <sheetName val="COURS PHILO (2)"/>
      <sheetName val="LIRE (3)"/>
      <sheetName val="ECRIRE (3)"/>
      <sheetName val="PARLER_ECOUTER (3)"/>
      <sheetName val="OUTILS (3)"/>
      <sheetName val="NO (3)"/>
      <sheetName val="SF (3)"/>
      <sheetName val="GR (3)"/>
      <sheetName val="TD (3)"/>
      <sheetName val="EVEIL (3)"/>
      <sheetName val="COURS SPECIAUX (3)"/>
      <sheetName val="COURS PHILO (3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e1</v>
          </cell>
          <cell r="B3" t="str">
            <v>LEHEROS</v>
          </cell>
          <cell r="C3" t="str">
            <v>TOTO</v>
          </cell>
          <cell r="D3">
            <v>64.705882352941174</v>
          </cell>
          <cell r="E3">
            <v>74.21052631578948</v>
          </cell>
          <cell r="F3">
            <v>51.102941176470587</v>
          </cell>
          <cell r="G3">
            <v>78.36879432624113</v>
          </cell>
          <cell r="H3" t="str">
            <v>e1</v>
          </cell>
          <cell r="I3" t="str">
            <v>En cours d'acquisition</v>
          </cell>
          <cell r="J3" t="str">
            <v>En cours d'acquisition</v>
          </cell>
          <cell r="K3" t="str">
            <v>En cours d'acquisition</v>
          </cell>
          <cell r="L3" t="str">
            <v>Acquis</v>
          </cell>
        </row>
        <row r="4">
          <cell r="A4" t="str">
            <v>e2</v>
          </cell>
          <cell r="B4" t="str">
            <v>DUCOBU</v>
          </cell>
          <cell r="C4" t="str">
            <v>DEDE</v>
          </cell>
          <cell r="D4">
            <v>94.117647058823522</v>
          </cell>
          <cell r="E4">
            <v>0</v>
          </cell>
          <cell r="F4">
            <v>0</v>
          </cell>
          <cell r="G4">
            <v>72.966903073286048</v>
          </cell>
          <cell r="H4" t="str">
            <v>e2</v>
          </cell>
          <cell r="I4" t="str">
            <v>Acquis</v>
          </cell>
          <cell r="J4" t="str">
            <v>Non évalué</v>
          </cell>
          <cell r="K4" t="str">
            <v>Non évalué</v>
          </cell>
          <cell r="L4" t="str">
            <v>En cours d'acquisition</v>
          </cell>
        </row>
        <row r="5">
          <cell r="A5" t="str">
            <v>e3</v>
          </cell>
          <cell r="B5" t="str">
            <v>SCHTROUMPF</v>
          </cell>
          <cell r="C5" t="str">
            <v>GRINCHEUX</v>
          </cell>
          <cell r="D5">
            <v>64.705882352941174</v>
          </cell>
          <cell r="E5">
            <v>0</v>
          </cell>
          <cell r="F5">
            <v>0</v>
          </cell>
          <cell r="G5">
            <v>88.333333333333329</v>
          </cell>
          <cell r="H5" t="str">
            <v>e3</v>
          </cell>
          <cell r="I5" t="str">
            <v>En cours d'acquisition</v>
          </cell>
          <cell r="J5" t="str">
            <v>Non évalué</v>
          </cell>
          <cell r="K5" t="str">
            <v>Non évalué</v>
          </cell>
          <cell r="L5" t="str">
            <v>Acquis</v>
          </cell>
        </row>
        <row r="6">
          <cell r="A6" t="str">
            <v>e4</v>
          </cell>
          <cell r="B6" t="str">
            <v>Duck</v>
          </cell>
          <cell r="C6" t="str">
            <v>donald</v>
          </cell>
          <cell r="D6">
            <v>82.35294117647058</v>
          </cell>
          <cell r="E6">
            <v>0</v>
          </cell>
          <cell r="F6">
            <v>0</v>
          </cell>
          <cell r="G6">
            <v>0</v>
          </cell>
          <cell r="H6" t="str">
            <v>e4</v>
          </cell>
          <cell r="I6" t="str">
            <v>Acquis</v>
          </cell>
          <cell r="J6" t="str">
            <v>Non évalué</v>
          </cell>
          <cell r="K6" t="str">
            <v>Non évalué</v>
          </cell>
          <cell r="L6" t="str">
            <v>Non évalué</v>
          </cell>
        </row>
        <row r="7">
          <cell r="A7" t="str">
            <v>e5</v>
          </cell>
          <cell r="B7" t="str">
            <v>vvvv</v>
          </cell>
          <cell r="C7" t="str">
            <v>lala</v>
          </cell>
          <cell r="D7">
            <v>100</v>
          </cell>
          <cell r="E7">
            <v>0</v>
          </cell>
          <cell r="F7">
            <v>0</v>
          </cell>
          <cell r="G7">
            <v>0</v>
          </cell>
          <cell r="H7" t="str">
            <v>e5</v>
          </cell>
          <cell r="I7" t="str">
            <v>Acquis</v>
          </cell>
          <cell r="J7" t="str">
            <v>Non évalué</v>
          </cell>
          <cell r="K7" t="str">
            <v>Non évalué</v>
          </cell>
          <cell r="L7" t="str">
            <v>Non évalué</v>
          </cell>
        </row>
        <row r="8">
          <cell r="A8" t="str">
            <v>e6</v>
          </cell>
          <cell r="B8" t="e">
            <v>#N/A</v>
          </cell>
          <cell r="C8" t="e">
            <v>#N/A</v>
          </cell>
          <cell r="D8">
            <v>71.428571428571431</v>
          </cell>
          <cell r="E8">
            <v>0</v>
          </cell>
          <cell r="F8">
            <v>0</v>
          </cell>
          <cell r="G8">
            <v>0</v>
          </cell>
          <cell r="H8" t="str">
            <v>e6</v>
          </cell>
          <cell r="I8" t="str">
            <v>En cours d'acquisition</v>
          </cell>
          <cell r="J8" t="str">
            <v>Non évalué</v>
          </cell>
          <cell r="K8" t="str">
            <v>Non évalué</v>
          </cell>
          <cell r="L8" t="str">
            <v>Non évalué</v>
          </cell>
        </row>
        <row r="9">
          <cell r="A9" t="str">
            <v>e7</v>
          </cell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e7</v>
          </cell>
          <cell r="I9" t="str">
            <v>Non évalué</v>
          </cell>
          <cell r="J9" t="str">
            <v>Non évalué</v>
          </cell>
          <cell r="K9" t="str">
            <v>Non évalué</v>
          </cell>
          <cell r="L9" t="str">
            <v>Non évalué</v>
          </cell>
        </row>
        <row r="10">
          <cell r="A10" t="str">
            <v>e8</v>
          </cell>
          <cell r="B10" t="e">
            <v>#N/A</v>
          </cell>
          <cell r="C10" t="e">
            <v>#N/A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 t="str">
            <v>e8</v>
          </cell>
          <cell r="I10" t="str">
            <v>Non évalué</v>
          </cell>
          <cell r="J10" t="str">
            <v>Non évalué</v>
          </cell>
          <cell r="K10" t="str">
            <v>Non évalué</v>
          </cell>
          <cell r="L10" t="str">
            <v>Non évalué</v>
          </cell>
        </row>
        <row r="11">
          <cell r="A11" t="str">
            <v>e9</v>
          </cell>
          <cell r="B11" t="e">
            <v>#N/A</v>
          </cell>
          <cell r="C11" t="e">
            <v>#N/A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e9</v>
          </cell>
          <cell r="I11" t="str">
            <v>Non évalué</v>
          </cell>
          <cell r="J11" t="str">
            <v>Non évalué</v>
          </cell>
          <cell r="K11" t="str">
            <v>Non évalué</v>
          </cell>
          <cell r="L11" t="str">
            <v>Non évalué</v>
          </cell>
        </row>
        <row r="12">
          <cell r="A12" t="str">
            <v>e10</v>
          </cell>
          <cell r="B12" t="e">
            <v>#N/A</v>
          </cell>
          <cell r="C12" t="e">
            <v>#N/A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e10</v>
          </cell>
          <cell r="I12" t="str">
            <v>Non évalué</v>
          </cell>
          <cell r="J12" t="str">
            <v>Non évalué</v>
          </cell>
          <cell r="K12" t="str">
            <v>Non évalué</v>
          </cell>
          <cell r="L12" t="str">
            <v>Non évalué</v>
          </cell>
        </row>
        <row r="13">
          <cell r="A13" t="str">
            <v>e11</v>
          </cell>
          <cell r="B13" t="e">
            <v>#N/A</v>
          </cell>
          <cell r="C13" t="e">
            <v>#N/A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e11</v>
          </cell>
          <cell r="I13" t="str">
            <v>Non évalué</v>
          </cell>
          <cell r="J13" t="str">
            <v>Non évalué</v>
          </cell>
          <cell r="K13" t="str">
            <v>Non évalué</v>
          </cell>
          <cell r="L13" t="str">
            <v>Non évalué</v>
          </cell>
        </row>
        <row r="14">
          <cell r="A14" t="str">
            <v>e12</v>
          </cell>
          <cell r="B14" t="e">
            <v>#N/A</v>
          </cell>
          <cell r="C14" t="e">
            <v>#N/A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e12</v>
          </cell>
          <cell r="I14" t="str">
            <v>Non évalué</v>
          </cell>
          <cell r="J14" t="str">
            <v>Non évalué</v>
          </cell>
          <cell r="K14" t="str">
            <v>Non évalué</v>
          </cell>
          <cell r="L14" t="str">
            <v>Non évalué</v>
          </cell>
        </row>
        <row r="15">
          <cell r="A15" t="str">
            <v>e13</v>
          </cell>
          <cell r="B15" t="e">
            <v>#N/A</v>
          </cell>
          <cell r="C15" t="e">
            <v>#N/A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e13</v>
          </cell>
          <cell r="I15" t="str">
            <v>Non évalué</v>
          </cell>
          <cell r="J15" t="str">
            <v>Non évalué</v>
          </cell>
          <cell r="K15" t="str">
            <v>Non évalué</v>
          </cell>
          <cell r="L15" t="str">
            <v>Non évalué</v>
          </cell>
        </row>
        <row r="16">
          <cell r="A16" t="str">
            <v>e14</v>
          </cell>
          <cell r="B16" t="e">
            <v>#N/A</v>
          </cell>
          <cell r="C16" t="e">
            <v>#N/A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e14</v>
          </cell>
          <cell r="I16" t="str">
            <v>Non évalué</v>
          </cell>
          <cell r="J16" t="str">
            <v>Non évalué</v>
          </cell>
          <cell r="K16" t="str">
            <v>Non évalué</v>
          </cell>
          <cell r="L16" t="str">
            <v>Non évalué</v>
          </cell>
        </row>
        <row r="17">
          <cell r="A17" t="str">
            <v>e15</v>
          </cell>
          <cell r="B17" t="e">
            <v>#N/A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e15</v>
          </cell>
          <cell r="I17" t="str">
            <v>Non évalué</v>
          </cell>
          <cell r="J17" t="str">
            <v>Non évalué</v>
          </cell>
          <cell r="K17" t="str">
            <v>Non évalué</v>
          </cell>
          <cell r="L17" t="str">
            <v>Non évalué</v>
          </cell>
        </row>
        <row r="18">
          <cell r="A18" t="str">
            <v>e16</v>
          </cell>
          <cell r="B18" t="e">
            <v>#N/A</v>
          </cell>
          <cell r="C18" t="e">
            <v>#N/A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e16</v>
          </cell>
          <cell r="I18" t="str">
            <v>Non évalué</v>
          </cell>
          <cell r="J18" t="str">
            <v>Non évalué</v>
          </cell>
          <cell r="K18" t="str">
            <v>Non évalué</v>
          </cell>
          <cell r="L18" t="str">
            <v>Non évalué</v>
          </cell>
        </row>
        <row r="19">
          <cell r="A19" t="str">
            <v>e17</v>
          </cell>
          <cell r="B19" t="e">
            <v>#N/A</v>
          </cell>
          <cell r="C19" t="e">
            <v>#N/A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e17</v>
          </cell>
          <cell r="I19" t="str">
            <v>Non évalué</v>
          </cell>
          <cell r="J19" t="str">
            <v>Non évalué</v>
          </cell>
          <cell r="K19" t="str">
            <v>Non évalué</v>
          </cell>
          <cell r="L19" t="str">
            <v>Non évalué</v>
          </cell>
        </row>
        <row r="20">
          <cell r="A20" t="str">
            <v>e18</v>
          </cell>
          <cell r="B20" t="e">
            <v>#N/A</v>
          </cell>
          <cell r="C20" t="e">
            <v>#N/A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e18</v>
          </cell>
          <cell r="I20" t="str">
            <v>Non évalué</v>
          </cell>
          <cell r="J20" t="str">
            <v>Non évalué</v>
          </cell>
          <cell r="K20" t="str">
            <v>Non évalué</v>
          </cell>
          <cell r="L20" t="str">
            <v>Non évalué</v>
          </cell>
        </row>
        <row r="21">
          <cell r="A21" t="str">
            <v>e19</v>
          </cell>
          <cell r="B21" t="e">
            <v>#N/A</v>
          </cell>
          <cell r="C21" t="e">
            <v>#N/A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e19</v>
          </cell>
          <cell r="I21" t="str">
            <v>Non évalué</v>
          </cell>
          <cell r="J21" t="str">
            <v>Non évalué</v>
          </cell>
          <cell r="K21" t="str">
            <v>Non évalué</v>
          </cell>
          <cell r="L21" t="str">
            <v>Non évalué</v>
          </cell>
        </row>
        <row r="22">
          <cell r="A22" t="str">
            <v>e20</v>
          </cell>
          <cell r="B22" t="e">
            <v>#N/A</v>
          </cell>
          <cell r="C22" t="e">
            <v>#N/A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e20</v>
          </cell>
          <cell r="I22" t="str">
            <v>Non évalué</v>
          </cell>
          <cell r="J22" t="str">
            <v>Non évalué</v>
          </cell>
          <cell r="K22" t="str">
            <v>Non évalué</v>
          </cell>
          <cell r="L22" t="str">
            <v>Non évalué</v>
          </cell>
        </row>
        <row r="23">
          <cell r="A23" t="str">
            <v>e21</v>
          </cell>
          <cell r="B23" t="e">
            <v>#N/A</v>
          </cell>
          <cell r="C23" t="e">
            <v>#N/A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e21</v>
          </cell>
          <cell r="I23" t="str">
            <v>Non évalué</v>
          </cell>
          <cell r="J23" t="str">
            <v>Non évalué</v>
          </cell>
          <cell r="K23" t="str">
            <v>Non évalué</v>
          </cell>
          <cell r="L23" t="str">
            <v>Non évalué</v>
          </cell>
        </row>
        <row r="24">
          <cell r="A24" t="str">
            <v>e22</v>
          </cell>
          <cell r="B24" t="e">
            <v>#N/A</v>
          </cell>
          <cell r="C24" t="e">
            <v>#N/A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>e22</v>
          </cell>
          <cell r="I24" t="str">
            <v>Non évalué</v>
          </cell>
          <cell r="J24" t="str">
            <v>Non évalué</v>
          </cell>
          <cell r="K24" t="str">
            <v>Non évalué</v>
          </cell>
          <cell r="L24" t="str">
            <v>Non évalué</v>
          </cell>
        </row>
        <row r="25">
          <cell r="A25" t="str">
            <v>e23</v>
          </cell>
          <cell r="B25" t="e">
            <v>#N/A</v>
          </cell>
          <cell r="C25" t="e">
            <v>#N/A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e23</v>
          </cell>
          <cell r="I25" t="str">
            <v>Non évalué</v>
          </cell>
          <cell r="J25" t="str">
            <v>Non évalué</v>
          </cell>
          <cell r="K25" t="str">
            <v>Non évalué</v>
          </cell>
          <cell r="L25" t="str">
            <v>Non évalué</v>
          </cell>
        </row>
        <row r="26">
          <cell r="A26" t="str">
            <v>e24</v>
          </cell>
          <cell r="B26" t="e">
            <v>#N/A</v>
          </cell>
          <cell r="C26" t="e">
            <v>#N/A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e24</v>
          </cell>
          <cell r="I26" t="str">
            <v>Non évalué</v>
          </cell>
          <cell r="J26" t="str">
            <v>Non évalué</v>
          </cell>
          <cell r="K26" t="str">
            <v>Non évalué</v>
          </cell>
          <cell r="L26" t="str">
            <v>Non évalué</v>
          </cell>
        </row>
        <row r="27">
          <cell r="A27" t="str">
            <v>e25</v>
          </cell>
          <cell r="B27" t="e">
            <v>#N/A</v>
          </cell>
          <cell r="C27" t="e">
            <v>#N/A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e25</v>
          </cell>
          <cell r="I27" t="str">
            <v>Non évalué</v>
          </cell>
          <cell r="J27" t="str">
            <v>Non évalué</v>
          </cell>
          <cell r="K27" t="str">
            <v>Non évalué</v>
          </cell>
          <cell r="L27" t="str">
            <v>Non évalué</v>
          </cell>
        </row>
        <row r="28">
          <cell r="A28" t="str">
            <v>e26</v>
          </cell>
          <cell r="B28" t="e">
            <v>#N/A</v>
          </cell>
          <cell r="C28" t="e">
            <v>#N/A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e26</v>
          </cell>
          <cell r="I28" t="str">
            <v>Non évalué</v>
          </cell>
          <cell r="J28" t="str">
            <v>Non évalué</v>
          </cell>
          <cell r="K28" t="str">
            <v>Non évalué</v>
          </cell>
          <cell r="L28" t="str">
            <v>Non évalué</v>
          </cell>
        </row>
        <row r="29">
          <cell r="A29" t="str">
            <v>e27</v>
          </cell>
          <cell r="B29" t="e">
            <v>#N/A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e27</v>
          </cell>
          <cell r="I29" t="str">
            <v>Non évalué</v>
          </cell>
          <cell r="J29" t="str">
            <v>Non évalué</v>
          </cell>
          <cell r="K29" t="str">
            <v>Non évalué</v>
          </cell>
          <cell r="L29" t="str">
            <v>Non évalué</v>
          </cell>
        </row>
        <row r="30">
          <cell r="A30" t="str">
            <v>e28</v>
          </cell>
          <cell r="B30" t="e">
            <v>#N/A</v>
          </cell>
          <cell r="C30" t="e">
            <v>#N/A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e28</v>
          </cell>
          <cell r="I30" t="str">
            <v>Non évalué</v>
          </cell>
          <cell r="J30" t="str">
            <v>Non évalué</v>
          </cell>
          <cell r="K30" t="str">
            <v>Non évalué</v>
          </cell>
          <cell r="L30" t="str">
            <v>Non évalué</v>
          </cell>
        </row>
        <row r="31">
          <cell r="A31" t="str">
            <v>e29</v>
          </cell>
          <cell r="B31" t="e">
            <v>#N/A</v>
          </cell>
          <cell r="C31" t="e">
            <v>#N/A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e29</v>
          </cell>
          <cell r="I31" t="str">
            <v>Non évalué</v>
          </cell>
          <cell r="J31" t="str">
            <v>Non évalué</v>
          </cell>
          <cell r="K31" t="str">
            <v>Non évalué</v>
          </cell>
          <cell r="L31" t="str">
            <v>Non évalué</v>
          </cell>
        </row>
        <row r="32">
          <cell r="A32" t="str">
            <v>e30</v>
          </cell>
          <cell r="B32" t="e">
            <v>#N/A</v>
          </cell>
          <cell r="C32" t="e">
            <v>#N/A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e30</v>
          </cell>
          <cell r="I32" t="str">
            <v>Non évalué</v>
          </cell>
          <cell r="J32" t="str">
            <v>Non évalué</v>
          </cell>
          <cell r="K32" t="str">
            <v>Non évalué</v>
          </cell>
          <cell r="L32" t="str">
            <v>Non évalué</v>
          </cell>
        </row>
      </sheetData>
      <sheetData sheetId="7">
        <row r="3">
          <cell r="A3" t="str">
            <v>e1</v>
          </cell>
          <cell r="B3" t="str">
            <v>LEHEROS</v>
          </cell>
          <cell r="C3" t="str">
            <v>TOTO</v>
          </cell>
          <cell r="D3">
            <v>79.545454545454547</v>
          </cell>
          <cell r="E3">
            <v>52.777777777777779</v>
          </cell>
          <cell r="F3">
            <v>62.857142857142854</v>
          </cell>
          <cell r="G3">
            <v>87.179487179487182</v>
          </cell>
          <cell r="H3" t="str">
            <v>e1</v>
          </cell>
          <cell r="I3" t="str">
            <v>Acquis</v>
          </cell>
          <cell r="J3" t="str">
            <v>En cours d'acquisition</v>
          </cell>
          <cell r="K3" t="str">
            <v>En cours d'acquisition</v>
          </cell>
          <cell r="L3" t="str">
            <v>Acquis</v>
          </cell>
        </row>
        <row r="4">
          <cell r="A4" t="str">
            <v>e2</v>
          </cell>
          <cell r="B4" t="str">
            <v>DUCOBU</v>
          </cell>
          <cell r="C4" t="str">
            <v>DEDE</v>
          </cell>
          <cell r="D4">
            <v>43.75</v>
          </cell>
          <cell r="E4">
            <v>83.333333333333343</v>
          </cell>
          <cell r="F4">
            <v>77.777777777777786</v>
          </cell>
          <cell r="G4">
            <v>71.794871794871796</v>
          </cell>
          <cell r="H4" t="str">
            <v>e2</v>
          </cell>
          <cell r="I4" t="str">
            <v>Non acquis</v>
          </cell>
          <cell r="J4" t="str">
            <v>Acquis</v>
          </cell>
          <cell r="K4" t="str">
            <v>Acquis</v>
          </cell>
          <cell r="L4" t="str">
            <v>En cours d'acquisition</v>
          </cell>
        </row>
        <row r="5">
          <cell r="A5" t="str">
            <v>e3</v>
          </cell>
          <cell r="B5" t="str">
            <v>SCHTROUMPF</v>
          </cell>
          <cell r="C5" t="str">
            <v>GRINCHEUX</v>
          </cell>
          <cell r="D5">
            <v>90.909090909090907</v>
          </cell>
          <cell r="E5">
            <v>94.444444444444443</v>
          </cell>
          <cell r="F5">
            <v>66.666666666666657</v>
          </cell>
          <cell r="G5">
            <v>58.974358974358978</v>
          </cell>
          <cell r="H5" t="str">
            <v>e3</v>
          </cell>
          <cell r="I5" t="str">
            <v>Acquis</v>
          </cell>
          <cell r="J5" t="str">
            <v>Acquis</v>
          </cell>
          <cell r="K5" t="str">
            <v>En cours d'acquisition</v>
          </cell>
          <cell r="L5" t="str">
            <v>En cours d'acquisition</v>
          </cell>
        </row>
        <row r="6">
          <cell r="A6" t="str">
            <v>e4</v>
          </cell>
          <cell r="B6" t="str">
            <v>Duck</v>
          </cell>
          <cell r="C6" t="str">
            <v>donald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 t="str">
            <v>e4</v>
          </cell>
          <cell r="I6" t="str">
            <v>Non évalué</v>
          </cell>
          <cell r="J6" t="str">
            <v>Non évalué</v>
          </cell>
          <cell r="K6" t="str">
            <v>Non évalué</v>
          </cell>
          <cell r="L6" t="str">
            <v>Non évalué</v>
          </cell>
        </row>
        <row r="7">
          <cell r="A7" t="str">
            <v>e5</v>
          </cell>
          <cell r="B7" t="str">
            <v>vvvv</v>
          </cell>
          <cell r="C7" t="str">
            <v>lala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str">
            <v>e5</v>
          </cell>
          <cell r="I7" t="str">
            <v>Non évalué</v>
          </cell>
          <cell r="J7" t="str">
            <v>Non évalué</v>
          </cell>
          <cell r="K7" t="str">
            <v>Non évalué</v>
          </cell>
          <cell r="L7" t="str">
            <v>Non évalué</v>
          </cell>
        </row>
        <row r="8">
          <cell r="A8" t="str">
            <v>e6</v>
          </cell>
          <cell r="B8" t="e">
            <v>#N/A</v>
          </cell>
          <cell r="C8" t="e">
            <v>#N/A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str">
            <v>e6</v>
          </cell>
          <cell r="I8" t="str">
            <v>Non évalué</v>
          </cell>
          <cell r="J8" t="str">
            <v>Non évalué</v>
          </cell>
          <cell r="K8" t="str">
            <v>Non évalué</v>
          </cell>
          <cell r="L8" t="str">
            <v>Non évalué</v>
          </cell>
        </row>
        <row r="9">
          <cell r="A9" t="str">
            <v>e7</v>
          </cell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e7</v>
          </cell>
          <cell r="I9" t="str">
            <v>Non évalué</v>
          </cell>
          <cell r="J9" t="str">
            <v>Non évalué</v>
          </cell>
          <cell r="K9" t="str">
            <v>Non évalué</v>
          </cell>
          <cell r="L9" t="str">
            <v>Non évalué</v>
          </cell>
        </row>
        <row r="10">
          <cell r="A10" t="str">
            <v>e8</v>
          </cell>
          <cell r="B10" t="e">
            <v>#N/A</v>
          </cell>
          <cell r="C10" t="e">
            <v>#N/A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 t="str">
            <v>e8</v>
          </cell>
          <cell r="I10" t="str">
            <v>Non évalué</v>
          </cell>
          <cell r="J10" t="str">
            <v>Non évalué</v>
          </cell>
          <cell r="K10" t="str">
            <v>Non évalué</v>
          </cell>
          <cell r="L10" t="str">
            <v>Non évalué</v>
          </cell>
        </row>
        <row r="11">
          <cell r="A11" t="str">
            <v>e9</v>
          </cell>
          <cell r="B11" t="e">
            <v>#N/A</v>
          </cell>
          <cell r="C11" t="e">
            <v>#N/A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e9</v>
          </cell>
          <cell r="I11" t="str">
            <v>Non évalué</v>
          </cell>
          <cell r="J11" t="str">
            <v>Non évalué</v>
          </cell>
          <cell r="K11" t="str">
            <v>Non évalué</v>
          </cell>
          <cell r="L11" t="str">
            <v>Non évalué</v>
          </cell>
        </row>
        <row r="12">
          <cell r="A12" t="str">
            <v>e10</v>
          </cell>
          <cell r="B12" t="e">
            <v>#N/A</v>
          </cell>
          <cell r="C12" t="e">
            <v>#N/A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e10</v>
          </cell>
          <cell r="I12" t="str">
            <v>Non évalué</v>
          </cell>
          <cell r="J12" t="str">
            <v>Non évalué</v>
          </cell>
          <cell r="K12" t="str">
            <v>Non évalué</v>
          </cell>
          <cell r="L12" t="str">
            <v>Non évalué</v>
          </cell>
        </row>
        <row r="13">
          <cell r="A13" t="str">
            <v>e11</v>
          </cell>
          <cell r="B13" t="e">
            <v>#N/A</v>
          </cell>
          <cell r="C13" t="e">
            <v>#N/A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e11</v>
          </cell>
          <cell r="I13" t="str">
            <v>Non évalué</v>
          </cell>
          <cell r="J13" t="str">
            <v>Non évalué</v>
          </cell>
          <cell r="K13" t="str">
            <v>Non évalué</v>
          </cell>
          <cell r="L13" t="str">
            <v>Non évalué</v>
          </cell>
        </row>
        <row r="14">
          <cell r="A14" t="str">
            <v>e12</v>
          </cell>
          <cell r="B14" t="e">
            <v>#N/A</v>
          </cell>
          <cell r="C14" t="e">
            <v>#N/A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e12</v>
          </cell>
          <cell r="I14" t="str">
            <v>Non évalué</v>
          </cell>
          <cell r="J14" t="str">
            <v>Non évalué</v>
          </cell>
          <cell r="K14" t="str">
            <v>Non évalué</v>
          </cell>
          <cell r="L14" t="str">
            <v>Non évalué</v>
          </cell>
        </row>
        <row r="15">
          <cell r="A15" t="str">
            <v>e13</v>
          </cell>
          <cell r="B15" t="e">
            <v>#N/A</v>
          </cell>
          <cell r="C15" t="e">
            <v>#N/A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e13</v>
          </cell>
          <cell r="I15" t="str">
            <v>Non évalué</v>
          </cell>
          <cell r="J15" t="str">
            <v>Non évalué</v>
          </cell>
          <cell r="K15" t="str">
            <v>Non évalué</v>
          </cell>
          <cell r="L15" t="str">
            <v>Non évalué</v>
          </cell>
        </row>
        <row r="16">
          <cell r="A16" t="str">
            <v>e14</v>
          </cell>
          <cell r="B16" t="e">
            <v>#N/A</v>
          </cell>
          <cell r="C16" t="e">
            <v>#N/A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e14</v>
          </cell>
          <cell r="I16" t="str">
            <v>Non évalué</v>
          </cell>
          <cell r="J16" t="str">
            <v>Non évalué</v>
          </cell>
          <cell r="K16" t="str">
            <v>Non évalué</v>
          </cell>
          <cell r="L16" t="str">
            <v>Non évalué</v>
          </cell>
        </row>
        <row r="17">
          <cell r="A17" t="str">
            <v>e15</v>
          </cell>
          <cell r="B17" t="e">
            <v>#N/A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e15</v>
          </cell>
          <cell r="I17" t="str">
            <v>Non évalué</v>
          </cell>
          <cell r="J17" t="str">
            <v>Non évalué</v>
          </cell>
          <cell r="K17" t="str">
            <v>Non évalué</v>
          </cell>
          <cell r="L17" t="str">
            <v>Non évalué</v>
          </cell>
        </row>
        <row r="18">
          <cell r="A18" t="str">
            <v>e16</v>
          </cell>
          <cell r="B18" t="e">
            <v>#N/A</v>
          </cell>
          <cell r="C18" t="e">
            <v>#N/A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e16</v>
          </cell>
          <cell r="I18" t="str">
            <v>Non évalué</v>
          </cell>
          <cell r="J18" t="str">
            <v>Non évalué</v>
          </cell>
          <cell r="K18" t="str">
            <v>Non évalué</v>
          </cell>
          <cell r="L18" t="str">
            <v>Non évalué</v>
          </cell>
        </row>
        <row r="19">
          <cell r="A19" t="str">
            <v>e17</v>
          </cell>
          <cell r="B19" t="e">
            <v>#N/A</v>
          </cell>
          <cell r="C19" t="e">
            <v>#N/A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e17</v>
          </cell>
          <cell r="I19" t="str">
            <v>Non évalué</v>
          </cell>
          <cell r="J19" t="str">
            <v>Non évalué</v>
          </cell>
          <cell r="K19" t="str">
            <v>Non évalué</v>
          </cell>
          <cell r="L19" t="str">
            <v>Non évalué</v>
          </cell>
        </row>
        <row r="20">
          <cell r="A20" t="str">
            <v>e18</v>
          </cell>
          <cell r="B20" t="e">
            <v>#N/A</v>
          </cell>
          <cell r="C20" t="e">
            <v>#N/A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e18</v>
          </cell>
          <cell r="I20" t="str">
            <v>Non évalué</v>
          </cell>
          <cell r="J20" t="str">
            <v>Non évalué</v>
          </cell>
          <cell r="K20" t="str">
            <v>Non évalué</v>
          </cell>
          <cell r="L20" t="str">
            <v>Non évalué</v>
          </cell>
        </row>
        <row r="21">
          <cell r="A21" t="str">
            <v>e19</v>
          </cell>
          <cell r="B21" t="e">
            <v>#N/A</v>
          </cell>
          <cell r="C21" t="e">
            <v>#N/A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e19</v>
          </cell>
          <cell r="I21" t="str">
            <v>Non évalué</v>
          </cell>
          <cell r="J21" t="str">
            <v>Non évalué</v>
          </cell>
          <cell r="K21" t="str">
            <v>Non évalué</v>
          </cell>
          <cell r="L21" t="str">
            <v>Non évalué</v>
          </cell>
        </row>
        <row r="22">
          <cell r="A22" t="str">
            <v>e20</v>
          </cell>
          <cell r="B22" t="e">
            <v>#N/A</v>
          </cell>
          <cell r="C22" t="e">
            <v>#N/A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e20</v>
          </cell>
          <cell r="I22" t="str">
            <v>Non évalué</v>
          </cell>
          <cell r="J22" t="str">
            <v>Non évalué</v>
          </cell>
          <cell r="K22" t="str">
            <v>Non évalué</v>
          </cell>
          <cell r="L22" t="str">
            <v>Non évalué</v>
          </cell>
        </row>
        <row r="23">
          <cell r="A23" t="str">
            <v>e21</v>
          </cell>
          <cell r="B23" t="e">
            <v>#N/A</v>
          </cell>
          <cell r="C23" t="e">
            <v>#N/A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e21</v>
          </cell>
          <cell r="I23" t="str">
            <v>Non évalué</v>
          </cell>
          <cell r="J23" t="str">
            <v>Non évalué</v>
          </cell>
          <cell r="K23" t="str">
            <v>Non évalué</v>
          </cell>
          <cell r="L23" t="str">
            <v>Non évalué</v>
          </cell>
        </row>
        <row r="24">
          <cell r="A24" t="str">
            <v>e22</v>
          </cell>
          <cell r="B24" t="e">
            <v>#N/A</v>
          </cell>
          <cell r="C24" t="e">
            <v>#N/A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>e22</v>
          </cell>
          <cell r="I24" t="str">
            <v>Non évalué</v>
          </cell>
          <cell r="J24" t="str">
            <v>Non évalué</v>
          </cell>
          <cell r="K24" t="str">
            <v>Non évalué</v>
          </cell>
          <cell r="L24" t="str">
            <v>Non évalué</v>
          </cell>
        </row>
        <row r="25">
          <cell r="A25" t="str">
            <v>e23</v>
          </cell>
          <cell r="B25" t="e">
            <v>#N/A</v>
          </cell>
          <cell r="C25" t="e">
            <v>#N/A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e23</v>
          </cell>
          <cell r="I25" t="str">
            <v>Non évalué</v>
          </cell>
          <cell r="J25" t="str">
            <v>Non évalué</v>
          </cell>
          <cell r="K25" t="str">
            <v>Non évalué</v>
          </cell>
          <cell r="L25" t="str">
            <v>Non évalué</v>
          </cell>
        </row>
        <row r="26">
          <cell r="A26" t="str">
            <v>e24</v>
          </cell>
          <cell r="B26" t="e">
            <v>#N/A</v>
          </cell>
          <cell r="C26" t="e">
            <v>#N/A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e24</v>
          </cell>
          <cell r="I26" t="str">
            <v>Non évalué</v>
          </cell>
          <cell r="J26" t="str">
            <v>Non évalué</v>
          </cell>
          <cell r="K26" t="str">
            <v>Non évalué</v>
          </cell>
          <cell r="L26" t="str">
            <v>Non évalué</v>
          </cell>
        </row>
        <row r="27">
          <cell r="A27" t="str">
            <v>e25</v>
          </cell>
          <cell r="B27" t="e">
            <v>#N/A</v>
          </cell>
          <cell r="C27" t="e">
            <v>#N/A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e25</v>
          </cell>
          <cell r="I27" t="str">
            <v>Non évalué</v>
          </cell>
          <cell r="J27" t="str">
            <v>Non évalué</v>
          </cell>
          <cell r="K27" t="str">
            <v>Non évalué</v>
          </cell>
          <cell r="L27" t="str">
            <v>Non évalué</v>
          </cell>
        </row>
        <row r="28">
          <cell r="A28" t="str">
            <v>e26</v>
          </cell>
          <cell r="B28" t="e">
            <v>#N/A</v>
          </cell>
          <cell r="C28" t="e">
            <v>#N/A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e26</v>
          </cell>
          <cell r="I28" t="str">
            <v>Non évalué</v>
          </cell>
          <cell r="J28" t="str">
            <v>Non évalué</v>
          </cell>
          <cell r="K28" t="str">
            <v>Non évalué</v>
          </cell>
          <cell r="L28" t="str">
            <v>Non évalué</v>
          </cell>
        </row>
        <row r="29">
          <cell r="A29" t="str">
            <v>e27</v>
          </cell>
          <cell r="B29" t="e">
            <v>#N/A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e27</v>
          </cell>
          <cell r="I29" t="str">
            <v>Non évalué</v>
          </cell>
          <cell r="J29" t="str">
            <v>Non évalué</v>
          </cell>
          <cell r="K29" t="str">
            <v>Non évalué</v>
          </cell>
          <cell r="L29" t="str">
            <v>Non évalué</v>
          </cell>
        </row>
        <row r="30">
          <cell r="A30" t="str">
            <v>e28</v>
          </cell>
          <cell r="B30" t="e">
            <v>#N/A</v>
          </cell>
          <cell r="C30" t="e">
            <v>#N/A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e28</v>
          </cell>
          <cell r="I30" t="str">
            <v>Non évalué</v>
          </cell>
          <cell r="J30" t="str">
            <v>Non évalué</v>
          </cell>
          <cell r="K30" t="str">
            <v>Non évalué</v>
          </cell>
          <cell r="L30" t="str">
            <v>Non évalué</v>
          </cell>
        </row>
        <row r="31">
          <cell r="A31" t="str">
            <v>e29</v>
          </cell>
          <cell r="B31" t="e">
            <v>#N/A</v>
          </cell>
          <cell r="C31" t="e">
            <v>#N/A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e29</v>
          </cell>
          <cell r="I31" t="str">
            <v>Non évalué</v>
          </cell>
          <cell r="J31" t="str">
            <v>Non évalué</v>
          </cell>
          <cell r="K31" t="str">
            <v>Non évalué</v>
          </cell>
          <cell r="L31" t="str">
            <v>Non évalué</v>
          </cell>
        </row>
        <row r="32">
          <cell r="A32" t="str">
            <v>e30</v>
          </cell>
          <cell r="B32" t="e">
            <v>#N/A</v>
          </cell>
          <cell r="C32" t="e">
            <v>#N/A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e30</v>
          </cell>
          <cell r="I32" t="str">
            <v>Non évalué</v>
          </cell>
          <cell r="J32" t="str">
            <v>Non évalué</v>
          </cell>
          <cell r="K32" t="str">
            <v>Non évalué</v>
          </cell>
          <cell r="L32" t="str">
            <v>Non évalué</v>
          </cell>
        </row>
      </sheetData>
      <sheetData sheetId="8">
        <row r="3">
          <cell r="A3" t="str">
            <v>e1</v>
          </cell>
          <cell r="B3" t="str">
            <v>LEHEROS</v>
          </cell>
          <cell r="C3" t="str">
            <v>TOTO</v>
          </cell>
          <cell r="D3">
            <v>50</v>
          </cell>
          <cell r="E3">
            <v>71.276595744680847</v>
          </cell>
          <cell r="F3">
            <v>30</v>
          </cell>
          <cell r="G3">
            <v>70.833333333333343</v>
          </cell>
          <cell r="H3" t="str">
            <v>e1</v>
          </cell>
          <cell r="I3" t="str">
            <v>Tbien</v>
          </cell>
          <cell r="J3" t="str">
            <v>Satisfaisant</v>
          </cell>
          <cell r="K3" t="str">
            <v>Tbien</v>
          </cell>
          <cell r="L3" t="str">
            <v>Bien</v>
          </cell>
          <cell r="M3" t="str">
            <v>Satisfaisant</v>
          </cell>
          <cell r="N3" t="str">
            <v>Bien</v>
          </cell>
          <cell r="O3" t="str">
            <v>En cours d'acquisition</v>
          </cell>
          <cell r="P3" t="str">
            <v>En cours d'acquisition</v>
          </cell>
          <cell r="Q3" t="str">
            <v>Non acquis</v>
          </cell>
          <cell r="R3" t="str">
            <v>En cours d'acquisition</v>
          </cell>
        </row>
        <row r="4">
          <cell r="A4" t="str">
            <v>e2</v>
          </cell>
          <cell r="B4" t="str">
            <v>DUCOBU</v>
          </cell>
          <cell r="C4" t="str">
            <v>DEDE</v>
          </cell>
          <cell r="D4">
            <v>80</v>
          </cell>
          <cell r="E4">
            <v>78.723404255319153</v>
          </cell>
          <cell r="F4">
            <v>80</v>
          </cell>
          <cell r="G4">
            <v>91.666666666666657</v>
          </cell>
          <cell r="H4" t="str">
            <v>e2</v>
          </cell>
          <cell r="I4" t="str">
            <v>Bien</v>
          </cell>
          <cell r="J4" t="str">
            <v>Bien</v>
          </cell>
          <cell r="K4" t="e">
            <v>#N/A</v>
          </cell>
          <cell r="L4" t="e">
            <v>#N/A</v>
          </cell>
          <cell r="M4" t="e">
            <v>#N/A</v>
          </cell>
          <cell r="N4" t="str">
            <v>Bien</v>
          </cell>
          <cell r="O4" t="str">
            <v>Acquis</v>
          </cell>
          <cell r="P4" t="str">
            <v>Acquis</v>
          </cell>
          <cell r="Q4" t="str">
            <v>Acquis</v>
          </cell>
          <cell r="R4" t="str">
            <v>Acquis</v>
          </cell>
        </row>
        <row r="5">
          <cell r="A5" t="str">
            <v>e3</v>
          </cell>
          <cell r="B5" t="str">
            <v>SCHTROUMPF</v>
          </cell>
          <cell r="C5" t="str">
            <v>GRINCHEUX</v>
          </cell>
          <cell r="D5">
            <v>61.111111111111114</v>
          </cell>
          <cell r="E5">
            <v>59.574468085106382</v>
          </cell>
          <cell r="F5">
            <v>70</v>
          </cell>
          <cell r="G5">
            <v>58.333333333333336</v>
          </cell>
          <cell r="H5" t="str">
            <v>e3</v>
          </cell>
          <cell r="I5" t="str">
            <v>Tbien</v>
          </cell>
          <cell r="J5" t="str">
            <v>Bien</v>
          </cell>
          <cell r="K5" t="e">
            <v>#N/A</v>
          </cell>
          <cell r="L5" t="e">
            <v>#N/A</v>
          </cell>
          <cell r="M5" t="e">
            <v>#N/A</v>
          </cell>
          <cell r="N5" t="str">
            <v>Tbien</v>
          </cell>
          <cell r="O5" t="str">
            <v>En cours d'acquisition</v>
          </cell>
          <cell r="P5" t="str">
            <v>En cours d'acquisition</v>
          </cell>
          <cell r="Q5" t="str">
            <v>En cours d'acquisition</v>
          </cell>
          <cell r="R5" t="str">
            <v>En cours d'acquisition</v>
          </cell>
        </row>
        <row r="6">
          <cell r="A6" t="str">
            <v>e4</v>
          </cell>
          <cell r="B6" t="str">
            <v>Duck</v>
          </cell>
          <cell r="C6" t="str">
            <v>donald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 t="str">
            <v>e4</v>
          </cell>
          <cell r="I6" t="str">
            <v>Satisfaisant</v>
          </cell>
          <cell r="J6" t="str">
            <v>Insuffisant</v>
          </cell>
          <cell r="K6" t="e">
            <v>#N/A</v>
          </cell>
          <cell r="L6" t="e">
            <v>#N/A</v>
          </cell>
          <cell r="M6" t="e">
            <v>#N/A</v>
          </cell>
          <cell r="N6" t="str">
            <v>Satisfaisant</v>
          </cell>
          <cell r="O6" t="str">
            <v>Non évalué</v>
          </cell>
          <cell r="P6" t="str">
            <v>Non évalué</v>
          </cell>
          <cell r="Q6" t="str">
            <v>Non évalué</v>
          </cell>
          <cell r="R6" t="str">
            <v>Non évalué</v>
          </cell>
        </row>
        <row r="7">
          <cell r="A7" t="str">
            <v>e5</v>
          </cell>
          <cell r="B7" t="str">
            <v>vvvv</v>
          </cell>
          <cell r="C7" t="str">
            <v>lala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str">
            <v>e5</v>
          </cell>
          <cell r="I7" t="str">
            <v>Insuffisant</v>
          </cell>
          <cell r="J7" t="str">
            <v>Bien</v>
          </cell>
          <cell r="K7" t="e">
            <v>#N/A</v>
          </cell>
          <cell r="L7" t="e">
            <v>#N/A</v>
          </cell>
          <cell r="M7" t="e">
            <v>#N/A</v>
          </cell>
          <cell r="N7" t="str">
            <v>Insuffisant</v>
          </cell>
          <cell r="O7" t="str">
            <v>Non évalué</v>
          </cell>
          <cell r="P7" t="str">
            <v>Non évalué</v>
          </cell>
          <cell r="Q7" t="str">
            <v>Non évalué</v>
          </cell>
          <cell r="R7" t="str">
            <v>Non évalué</v>
          </cell>
        </row>
        <row r="8">
          <cell r="A8" t="str">
            <v>e6</v>
          </cell>
          <cell r="B8" t="e">
            <v>#N/A</v>
          </cell>
          <cell r="C8" t="e">
            <v>#N/A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str">
            <v>e6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str">
            <v>Non évalué</v>
          </cell>
          <cell r="P8" t="str">
            <v>Non évalué</v>
          </cell>
          <cell r="Q8" t="str">
            <v>Non évalué</v>
          </cell>
          <cell r="R8" t="str">
            <v>Non évalué</v>
          </cell>
        </row>
        <row r="9">
          <cell r="A9" t="str">
            <v>e7</v>
          </cell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e7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str">
            <v>Non évalué</v>
          </cell>
          <cell r="P9" t="str">
            <v>Non évalué</v>
          </cell>
          <cell r="Q9" t="str">
            <v>Non évalué</v>
          </cell>
          <cell r="R9" t="str">
            <v>Non évalué</v>
          </cell>
        </row>
        <row r="10">
          <cell r="A10" t="str">
            <v>e8</v>
          </cell>
          <cell r="B10" t="e">
            <v>#N/A</v>
          </cell>
          <cell r="C10" t="e">
            <v>#N/A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 t="str">
            <v>e8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str">
            <v>Non évalué</v>
          </cell>
          <cell r="P10" t="str">
            <v>Non évalué</v>
          </cell>
          <cell r="Q10" t="str">
            <v>Non évalué</v>
          </cell>
          <cell r="R10" t="str">
            <v>Non évalué</v>
          </cell>
        </row>
        <row r="11">
          <cell r="A11" t="str">
            <v>e9</v>
          </cell>
          <cell r="B11" t="e">
            <v>#N/A</v>
          </cell>
          <cell r="C11" t="e">
            <v>#N/A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e9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str">
            <v>Non évalué</v>
          </cell>
          <cell r="P11" t="str">
            <v>Non évalué</v>
          </cell>
          <cell r="Q11" t="str">
            <v>Non évalué</v>
          </cell>
          <cell r="R11" t="str">
            <v>Non évalué</v>
          </cell>
        </row>
        <row r="12">
          <cell r="A12" t="str">
            <v>e10</v>
          </cell>
          <cell r="B12" t="e">
            <v>#N/A</v>
          </cell>
          <cell r="C12" t="e">
            <v>#N/A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e10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str">
            <v>Non évalué</v>
          </cell>
          <cell r="P12" t="str">
            <v>Non évalué</v>
          </cell>
          <cell r="Q12" t="str">
            <v>Non évalué</v>
          </cell>
          <cell r="R12" t="str">
            <v>Non évalué</v>
          </cell>
        </row>
        <row r="13">
          <cell r="A13" t="str">
            <v>e11</v>
          </cell>
          <cell r="B13" t="e">
            <v>#N/A</v>
          </cell>
          <cell r="C13" t="e">
            <v>#N/A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e11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str">
            <v>Non évalué</v>
          </cell>
          <cell r="P13" t="str">
            <v>Non évalué</v>
          </cell>
          <cell r="Q13" t="str">
            <v>Non évalué</v>
          </cell>
          <cell r="R13" t="str">
            <v>Non évalué</v>
          </cell>
        </row>
        <row r="14">
          <cell r="A14" t="str">
            <v>e12</v>
          </cell>
          <cell r="B14" t="e">
            <v>#N/A</v>
          </cell>
          <cell r="C14" t="e">
            <v>#N/A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e12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str">
            <v>Non évalué</v>
          </cell>
          <cell r="P14" t="str">
            <v>Non évalué</v>
          </cell>
          <cell r="Q14" t="str">
            <v>Non évalué</v>
          </cell>
          <cell r="R14" t="str">
            <v>Non évalué</v>
          </cell>
        </row>
        <row r="15">
          <cell r="A15" t="str">
            <v>e13</v>
          </cell>
          <cell r="B15" t="e">
            <v>#N/A</v>
          </cell>
          <cell r="C15" t="e">
            <v>#N/A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e13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str">
            <v>Non évalué</v>
          </cell>
          <cell r="P15" t="str">
            <v>Non évalué</v>
          </cell>
          <cell r="Q15" t="str">
            <v>Non évalué</v>
          </cell>
          <cell r="R15" t="str">
            <v>Non évalué</v>
          </cell>
        </row>
        <row r="16">
          <cell r="A16" t="str">
            <v>e14</v>
          </cell>
          <cell r="B16" t="e">
            <v>#N/A</v>
          </cell>
          <cell r="C16" t="e">
            <v>#N/A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e14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str">
            <v>Non évalué</v>
          </cell>
          <cell r="P16" t="str">
            <v>Non évalué</v>
          </cell>
          <cell r="Q16" t="str">
            <v>Non évalué</v>
          </cell>
          <cell r="R16" t="str">
            <v>Non évalué</v>
          </cell>
        </row>
        <row r="17">
          <cell r="A17" t="str">
            <v>e15</v>
          </cell>
          <cell r="B17" t="e">
            <v>#N/A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e15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str">
            <v>Non évalué</v>
          </cell>
          <cell r="P17" t="str">
            <v>Non évalué</v>
          </cell>
          <cell r="Q17" t="str">
            <v>Non évalué</v>
          </cell>
          <cell r="R17" t="str">
            <v>Non évalué</v>
          </cell>
        </row>
        <row r="18">
          <cell r="A18" t="str">
            <v>e16</v>
          </cell>
          <cell r="B18" t="e">
            <v>#N/A</v>
          </cell>
          <cell r="C18" t="e">
            <v>#N/A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e16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str">
            <v>Non évalué</v>
          </cell>
          <cell r="P18" t="str">
            <v>Non évalué</v>
          </cell>
          <cell r="Q18" t="str">
            <v>Non évalué</v>
          </cell>
          <cell r="R18" t="str">
            <v>Non évalué</v>
          </cell>
        </row>
        <row r="19">
          <cell r="A19" t="str">
            <v>e17</v>
          </cell>
          <cell r="B19" t="e">
            <v>#N/A</v>
          </cell>
          <cell r="C19" t="e">
            <v>#N/A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e17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str">
            <v>Non évalué</v>
          </cell>
          <cell r="P19" t="str">
            <v>Non évalué</v>
          </cell>
          <cell r="Q19" t="str">
            <v>Non évalué</v>
          </cell>
          <cell r="R19" t="str">
            <v>Non évalué</v>
          </cell>
        </row>
        <row r="20">
          <cell r="A20" t="str">
            <v>e18</v>
          </cell>
          <cell r="B20" t="e">
            <v>#N/A</v>
          </cell>
          <cell r="C20" t="e">
            <v>#N/A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e18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str">
            <v>Non évalué</v>
          </cell>
          <cell r="P20" t="str">
            <v>Non évalué</v>
          </cell>
          <cell r="Q20" t="str">
            <v>Non évalué</v>
          </cell>
          <cell r="R20" t="str">
            <v>Non évalué</v>
          </cell>
        </row>
        <row r="21">
          <cell r="A21" t="str">
            <v>e19</v>
          </cell>
          <cell r="B21" t="e">
            <v>#N/A</v>
          </cell>
          <cell r="C21" t="e">
            <v>#N/A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e19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str">
            <v>Non évalué</v>
          </cell>
          <cell r="P21" t="str">
            <v>Non évalué</v>
          </cell>
          <cell r="Q21" t="str">
            <v>Non évalué</v>
          </cell>
          <cell r="R21" t="str">
            <v>Non évalué</v>
          </cell>
        </row>
        <row r="22">
          <cell r="A22" t="str">
            <v>e20</v>
          </cell>
          <cell r="B22" t="e">
            <v>#N/A</v>
          </cell>
          <cell r="C22" t="e">
            <v>#N/A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e20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str">
            <v>Non évalué</v>
          </cell>
          <cell r="P22" t="str">
            <v>Non évalué</v>
          </cell>
          <cell r="Q22" t="str">
            <v>Non évalué</v>
          </cell>
          <cell r="R22" t="str">
            <v>Non évalué</v>
          </cell>
        </row>
        <row r="23">
          <cell r="A23" t="str">
            <v>e21</v>
          </cell>
          <cell r="B23" t="e">
            <v>#N/A</v>
          </cell>
          <cell r="C23" t="e">
            <v>#N/A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e21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str">
            <v>Non évalué</v>
          </cell>
          <cell r="P23" t="str">
            <v>Non évalué</v>
          </cell>
          <cell r="Q23" t="str">
            <v>Non évalué</v>
          </cell>
          <cell r="R23" t="str">
            <v>Non évalué</v>
          </cell>
        </row>
        <row r="24">
          <cell r="A24" t="str">
            <v>e22</v>
          </cell>
          <cell r="B24" t="e">
            <v>#N/A</v>
          </cell>
          <cell r="C24" t="e">
            <v>#N/A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>e22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str">
            <v>Non évalué</v>
          </cell>
          <cell r="P24" t="str">
            <v>Non évalué</v>
          </cell>
          <cell r="Q24" t="str">
            <v>Non évalué</v>
          </cell>
          <cell r="R24" t="str">
            <v>Non évalué</v>
          </cell>
        </row>
        <row r="25">
          <cell r="A25" t="str">
            <v>e23</v>
          </cell>
          <cell r="B25" t="e">
            <v>#N/A</v>
          </cell>
          <cell r="C25" t="e">
            <v>#N/A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e23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str">
            <v>Non évalué</v>
          </cell>
          <cell r="P25" t="str">
            <v>Non évalué</v>
          </cell>
          <cell r="Q25" t="str">
            <v>Non évalué</v>
          </cell>
          <cell r="R25" t="str">
            <v>Non évalué</v>
          </cell>
        </row>
        <row r="26">
          <cell r="A26" t="str">
            <v>e24</v>
          </cell>
          <cell r="B26" t="e">
            <v>#N/A</v>
          </cell>
          <cell r="C26" t="e">
            <v>#N/A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e24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str">
            <v>Non évalué</v>
          </cell>
          <cell r="P26" t="str">
            <v>Non évalué</v>
          </cell>
          <cell r="Q26" t="str">
            <v>Non évalué</v>
          </cell>
          <cell r="R26" t="str">
            <v>Non évalué</v>
          </cell>
        </row>
        <row r="27">
          <cell r="A27" t="str">
            <v>e25</v>
          </cell>
          <cell r="B27" t="e">
            <v>#N/A</v>
          </cell>
          <cell r="C27" t="e">
            <v>#N/A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e25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str">
            <v>Non évalué</v>
          </cell>
          <cell r="P27" t="str">
            <v>Non évalué</v>
          </cell>
          <cell r="Q27" t="str">
            <v>Non évalué</v>
          </cell>
          <cell r="R27" t="str">
            <v>Non évalué</v>
          </cell>
        </row>
        <row r="28">
          <cell r="A28" t="str">
            <v>e26</v>
          </cell>
          <cell r="B28" t="e">
            <v>#N/A</v>
          </cell>
          <cell r="C28" t="e">
            <v>#N/A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e26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str">
            <v>Non évalué</v>
          </cell>
          <cell r="P28" t="str">
            <v>Non évalué</v>
          </cell>
          <cell r="Q28" t="str">
            <v>Non évalué</v>
          </cell>
          <cell r="R28" t="str">
            <v>Non évalué</v>
          </cell>
        </row>
        <row r="29">
          <cell r="A29" t="str">
            <v>e27</v>
          </cell>
          <cell r="B29" t="e">
            <v>#N/A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e27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str">
            <v>Non évalué</v>
          </cell>
          <cell r="P29" t="str">
            <v>Non évalué</v>
          </cell>
          <cell r="Q29" t="str">
            <v>Non évalué</v>
          </cell>
          <cell r="R29" t="str">
            <v>Non évalué</v>
          </cell>
        </row>
        <row r="30">
          <cell r="A30" t="str">
            <v>e28</v>
          </cell>
          <cell r="B30" t="e">
            <v>#N/A</v>
          </cell>
          <cell r="C30" t="e">
            <v>#N/A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e28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str">
            <v>Non évalué</v>
          </cell>
          <cell r="P30" t="str">
            <v>Non évalué</v>
          </cell>
          <cell r="Q30" t="str">
            <v>Non évalué</v>
          </cell>
          <cell r="R30" t="str">
            <v>Non évalué</v>
          </cell>
        </row>
        <row r="31">
          <cell r="A31" t="str">
            <v>e29</v>
          </cell>
          <cell r="B31" t="e">
            <v>#N/A</v>
          </cell>
          <cell r="C31" t="e">
            <v>#N/A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e29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str">
            <v>Non évalué</v>
          </cell>
          <cell r="P31" t="str">
            <v>Non évalué</v>
          </cell>
          <cell r="Q31" t="str">
            <v>Non évalué</v>
          </cell>
          <cell r="R31" t="str">
            <v>Non évalué</v>
          </cell>
        </row>
        <row r="32">
          <cell r="A32" t="str">
            <v>e30</v>
          </cell>
          <cell r="B32" t="e">
            <v>#N/A</v>
          </cell>
          <cell r="C32" t="e">
            <v>#N/A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e30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str">
            <v>Non évalué</v>
          </cell>
          <cell r="P32" t="str">
            <v>Non évalué</v>
          </cell>
          <cell r="Q32" t="str">
            <v>Non évalué</v>
          </cell>
          <cell r="R32" t="str">
            <v>Non évalué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">
          <cell r="E1" t="str">
            <v>2B</v>
          </cell>
        </row>
        <row r="3">
          <cell r="A3" t="str">
            <v>e1</v>
          </cell>
          <cell r="B3" t="str">
            <v>LEHEROS</v>
          </cell>
          <cell r="C3" t="str">
            <v>TOTO</v>
          </cell>
        </row>
        <row r="4">
          <cell r="A4" t="str">
            <v>e2</v>
          </cell>
          <cell r="B4" t="str">
            <v>DUCOBU</v>
          </cell>
          <cell r="C4" t="str">
            <v>DEDE</v>
          </cell>
        </row>
        <row r="5">
          <cell r="A5" t="str">
            <v>e3</v>
          </cell>
          <cell r="B5" t="str">
            <v>SCHTROUMPF</v>
          </cell>
          <cell r="C5" t="str">
            <v>GRINCHEUX</v>
          </cell>
        </row>
        <row r="6">
          <cell r="A6" t="str">
            <v>e4</v>
          </cell>
          <cell r="B6" t="str">
            <v>Duck</v>
          </cell>
          <cell r="C6" t="str">
            <v>donald</v>
          </cell>
        </row>
        <row r="7">
          <cell r="A7" t="str">
            <v>e5</v>
          </cell>
          <cell r="B7" t="str">
            <v>vvvv</v>
          </cell>
          <cell r="C7" t="str">
            <v>lala</v>
          </cell>
        </row>
        <row r="8">
          <cell r="A8" t="str">
            <v>e6</v>
          </cell>
        </row>
        <row r="9">
          <cell r="A9" t="str">
            <v>e7</v>
          </cell>
        </row>
        <row r="10">
          <cell r="A10" t="str">
            <v>e8</v>
          </cell>
        </row>
        <row r="11">
          <cell r="A11" t="str">
            <v>e9</v>
          </cell>
        </row>
        <row r="12">
          <cell r="A12" t="str">
            <v>e10</v>
          </cell>
        </row>
        <row r="13">
          <cell r="A13" t="str">
            <v>e11</v>
          </cell>
        </row>
        <row r="14">
          <cell r="A14" t="str">
            <v>e12</v>
          </cell>
        </row>
        <row r="15">
          <cell r="A15" t="str">
            <v>e13</v>
          </cell>
        </row>
        <row r="16">
          <cell r="A16" t="str">
            <v>e14</v>
          </cell>
        </row>
        <row r="17">
          <cell r="A17" t="str">
            <v>e15</v>
          </cell>
        </row>
        <row r="18">
          <cell r="A18" t="str">
            <v>e16</v>
          </cell>
        </row>
        <row r="19">
          <cell r="A19" t="str">
            <v>e17</v>
          </cell>
        </row>
        <row r="20">
          <cell r="A20" t="str">
            <v>e18</v>
          </cell>
        </row>
        <row r="21">
          <cell r="A21" t="str">
            <v>e19</v>
          </cell>
        </row>
        <row r="22">
          <cell r="A22" t="str">
            <v>e20</v>
          </cell>
        </row>
        <row r="23">
          <cell r="A23" t="str">
            <v>e21</v>
          </cell>
        </row>
        <row r="24">
          <cell r="A24" t="str">
            <v>e22</v>
          </cell>
        </row>
        <row r="25">
          <cell r="A25" t="str">
            <v>e23</v>
          </cell>
        </row>
        <row r="26">
          <cell r="A26" t="str">
            <v>e24</v>
          </cell>
        </row>
        <row r="27">
          <cell r="A27" t="str">
            <v>e25</v>
          </cell>
        </row>
        <row r="28">
          <cell r="A28" t="str">
            <v>e26</v>
          </cell>
        </row>
        <row r="29">
          <cell r="A29" t="str">
            <v>e27</v>
          </cell>
        </row>
        <row r="30">
          <cell r="A30" t="str">
            <v>e28</v>
          </cell>
        </row>
        <row r="31">
          <cell r="A31" t="str">
            <v>e29</v>
          </cell>
        </row>
        <row r="32">
          <cell r="A32" t="str">
            <v>e30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2"/>
      <sheetName val="Menu 3"/>
      <sheetName val="Bulletin"/>
      <sheetName val="Bulletin (2)"/>
      <sheetName val="Bulletin (3)"/>
      <sheetName val="FRANCAIS"/>
      <sheetName val="MATH"/>
      <sheetName val="DIVERS"/>
      <sheetName val="FRANCAIS (2)"/>
      <sheetName val="MATH (2)"/>
      <sheetName val="DIVERS (2)"/>
      <sheetName val="FRANCAIS (3)"/>
      <sheetName val="MATH (3)"/>
      <sheetName val="DIVERS (3)"/>
      <sheetName val="ELEVES"/>
      <sheetName val="LIRE"/>
      <sheetName val="ECRIRE"/>
      <sheetName val="PARLER_ECOUTER"/>
      <sheetName val="OUTILS"/>
      <sheetName val="NO"/>
      <sheetName val="SF"/>
      <sheetName val="GR"/>
      <sheetName val="TD"/>
      <sheetName val="EVEIL"/>
      <sheetName val="COURS SPECIAUX"/>
      <sheetName val="COURS PHILO"/>
      <sheetName val="COM1"/>
      <sheetName val="COM2"/>
      <sheetName val="COM3"/>
      <sheetName val="COM4"/>
      <sheetName val="COM5"/>
      <sheetName val="COM6"/>
      <sheetName val="COM7"/>
      <sheetName val="COM8"/>
      <sheetName val="COM9"/>
      <sheetName val="COM10"/>
      <sheetName val="COM11"/>
      <sheetName val="COM112"/>
      <sheetName val="COM13"/>
      <sheetName val="COM14"/>
      <sheetName val="COM15"/>
      <sheetName val="COM16"/>
      <sheetName val="COM17"/>
      <sheetName val="COM18"/>
      <sheetName val="COM19"/>
      <sheetName val="COM20"/>
      <sheetName val="COM21"/>
      <sheetName val="COM22"/>
      <sheetName val="COM23"/>
      <sheetName val="COM24"/>
      <sheetName val="COM25"/>
      <sheetName val="LIRE (2)"/>
      <sheetName val="ECRIRE (2)"/>
      <sheetName val="PARLER_ECOUTER (2)"/>
      <sheetName val="OUTILS (2)"/>
      <sheetName val="NO (2)"/>
      <sheetName val="SF (2)"/>
      <sheetName val="GR (2)"/>
      <sheetName val="TD (2)"/>
      <sheetName val="EVEIL (2)"/>
      <sheetName val="COURS SPECIAUX (2)"/>
      <sheetName val="COURS PHILO (2)"/>
      <sheetName val="LIRE (3)"/>
      <sheetName val="ECRIRE (3)"/>
      <sheetName val="PARLER_ECOUTER (3)"/>
      <sheetName val="OUTILS (3)"/>
      <sheetName val="NO (3)"/>
      <sheetName val="SF (3)"/>
      <sheetName val="GR (3)"/>
      <sheetName val="TD (3)"/>
      <sheetName val="EVEIL (3)"/>
      <sheetName val="COURS SPECIAUX (3)"/>
      <sheetName val="COURS PHILO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LEHEROS</v>
          </cell>
          <cell r="C3" t="str">
            <v>TOTO</v>
          </cell>
        </row>
        <row r="4">
          <cell r="B4" t="str">
            <v>DUCOBU</v>
          </cell>
          <cell r="C4" t="str">
            <v>DEDE</v>
          </cell>
        </row>
        <row r="5">
          <cell r="B5" t="str">
            <v>SCHTROUMPF</v>
          </cell>
          <cell r="C5" t="str">
            <v>GRINCHEUX</v>
          </cell>
        </row>
        <row r="6">
          <cell r="B6" t="str">
            <v>Duck</v>
          </cell>
          <cell r="C6" t="str">
            <v>donald</v>
          </cell>
        </row>
        <row r="7">
          <cell r="B7" t="str">
            <v>vvvv</v>
          </cell>
          <cell r="C7" t="str">
            <v>lala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</sheetData>
      <sheetData sheetId="16">
        <row r="3">
          <cell r="BG3">
            <v>64.705882352941174</v>
          </cell>
        </row>
        <row r="4">
          <cell r="BG4">
            <v>94.117647058823522</v>
          </cell>
        </row>
        <row r="5">
          <cell r="BG5">
            <v>64.705882352941174</v>
          </cell>
        </row>
        <row r="6">
          <cell r="BG6">
            <v>82.35294117647058</v>
          </cell>
        </row>
        <row r="7">
          <cell r="BG7">
            <v>100</v>
          </cell>
        </row>
        <row r="8">
          <cell r="BG8">
            <v>71.428571428571431</v>
          </cell>
        </row>
        <row r="9">
          <cell r="BG9">
            <v>0</v>
          </cell>
        </row>
        <row r="10">
          <cell r="BG10">
            <v>0</v>
          </cell>
        </row>
        <row r="11">
          <cell r="BG11">
            <v>0</v>
          </cell>
        </row>
        <row r="12">
          <cell r="BG12">
            <v>0</v>
          </cell>
        </row>
        <row r="13">
          <cell r="BG13">
            <v>0</v>
          </cell>
        </row>
        <row r="14">
          <cell r="BG14">
            <v>0</v>
          </cell>
        </row>
        <row r="15">
          <cell r="BG15">
            <v>0</v>
          </cell>
        </row>
        <row r="16">
          <cell r="BG16">
            <v>0</v>
          </cell>
        </row>
        <row r="17">
          <cell r="BG17">
            <v>0</v>
          </cell>
        </row>
        <row r="18">
          <cell r="BG18">
            <v>0</v>
          </cell>
        </row>
        <row r="19">
          <cell r="BG19">
            <v>0</v>
          </cell>
        </row>
        <row r="20">
          <cell r="BG20">
            <v>0</v>
          </cell>
        </row>
        <row r="21">
          <cell r="BG21">
            <v>0</v>
          </cell>
        </row>
        <row r="22">
          <cell r="BG22">
            <v>0</v>
          </cell>
        </row>
        <row r="23">
          <cell r="BG23">
            <v>0</v>
          </cell>
        </row>
        <row r="24">
          <cell r="BG24">
            <v>0</v>
          </cell>
        </row>
        <row r="25">
          <cell r="BG25">
            <v>0</v>
          </cell>
        </row>
        <row r="26">
          <cell r="BG26">
            <v>0</v>
          </cell>
        </row>
        <row r="27">
          <cell r="BG27">
            <v>0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0</v>
          </cell>
        </row>
        <row r="31">
          <cell r="BG31">
            <v>0</v>
          </cell>
        </row>
        <row r="32">
          <cell r="BG32">
            <v>0</v>
          </cell>
        </row>
      </sheetData>
      <sheetData sheetId="17">
        <row r="3">
          <cell r="BY3">
            <v>51.102941176470587</v>
          </cell>
        </row>
        <row r="4">
          <cell r="BY4">
            <v>0</v>
          </cell>
        </row>
        <row r="5">
          <cell r="BY5">
            <v>0</v>
          </cell>
        </row>
        <row r="6">
          <cell r="BY6">
            <v>0</v>
          </cell>
        </row>
        <row r="7">
          <cell r="BY7">
            <v>0</v>
          </cell>
        </row>
        <row r="8">
          <cell r="BY8">
            <v>0</v>
          </cell>
        </row>
        <row r="9">
          <cell r="BY9">
            <v>0</v>
          </cell>
        </row>
        <row r="10">
          <cell r="BY10">
            <v>0</v>
          </cell>
        </row>
        <row r="11">
          <cell r="BY11">
            <v>0</v>
          </cell>
        </row>
        <row r="12">
          <cell r="BY12">
            <v>0</v>
          </cell>
        </row>
        <row r="13">
          <cell r="BY13">
            <v>0</v>
          </cell>
        </row>
        <row r="14">
          <cell r="BY14">
            <v>0</v>
          </cell>
        </row>
        <row r="15">
          <cell r="BY15">
            <v>0</v>
          </cell>
        </row>
        <row r="16">
          <cell r="BY16">
            <v>0</v>
          </cell>
        </row>
        <row r="17">
          <cell r="BY17">
            <v>0</v>
          </cell>
        </row>
        <row r="18">
          <cell r="BY18">
            <v>0</v>
          </cell>
        </row>
        <row r="19">
          <cell r="BY19">
            <v>0</v>
          </cell>
        </row>
        <row r="20">
          <cell r="BY20">
            <v>0</v>
          </cell>
        </row>
        <row r="21">
          <cell r="BY21">
            <v>0</v>
          </cell>
        </row>
        <row r="22">
          <cell r="BY22">
            <v>0</v>
          </cell>
        </row>
        <row r="23">
          <cell r="BY23">
            <v>0</v>
          </cell>
        </row>
        <row r="24">
          <cell r="BY24">
            <v>0</v>
          </cell>
        </row>
        <row r="25">
          <cell r="BY25">
            <v>0</v>
          </cell>
        </row>
        <row r="26">
          <cell r="BY26">
            <v>0</v>
          </cell>
        </row>
        <row r="27">
          <cell r="BY27">
            <v>0</v>
          </cell>
        </row>
        <row r="28">
          <cell r="BY28">
            <v>0</v>
          </cell>
        </row>
        <row r="29">
          <cell r="BY29">
            <v>0</v>
          </cell>
        </row>
        <row r="30">
          <cell r="BY30">
            <v>0</v>
          </cell>
        </row>
        <row r="31">
          <cell r="BY31">
            <v>0</v>
          </cell>
        </row>
        <row r="32">
          <cell r="BY32">
            <v>0</v>
          </cell>
        </row>
      </sheetData>
      <sheetData sheetId="18">
        <row r="3">
          <cell r="AU3">
            <v>74.21052631578948</v>
          </cell>
        </row>
        <row r="4">
          <cell r="AU4">
            <v>0</v>
          </cell>
        </row>
        <row r="5">
          <cell r="AU5">
            <v>0</v>
          </cell>
        </row>
        <row r="6">
          <cell r="AU6">
            <v>0</v>
          </cell>
        </row>
        <row r="7">
          <cell r="AU7">
            <v>0</v>
          </cell>
        </row>
        <row r="8">
          <cell r="AU8">
            <v>0</v>
          </cell>
        </row>
        <row r="9">
          <cell r="AU9">
            <v>0</v>
          </cell>
        </row>
        <row r="10">
          <cell r="AU10">
            <v>0</v>
          </cell>
        </row>
        <row r="11">
          <cell r="AU11">
            <v>0</v>
          </cell>
        </row>
        <row r="12">
          <cell r="AU12">
            <v>0</v>
          </cell>
        </row>
        <row r="13">
          <cell r="AU13">
            <v>0</v>
          </cell>
        </row>
        <row r="14">
          <cell r="AU14">
            <v>0</v>
          </cell>
        </row>
        <row r="15">
          <cell r="AU15">
            <v>0</v>
          </cell>
        </row>
        <row r="16">
          <cell r="AU16">
            <v>0</v>
          </cell>
        </row>
        <row r="17">
          <cell r="AU17">
            <v>0</v>
          </cell>
        </row>
        <row r="18">
          <cell r="AU18">
            <v>0</v>
          </cell>
        </row>
        <row r="19">
          <cell r="AU19">
            <v>0</v>
          </cell>
        </row>
        <row r="20">
          <cell r="AU20">
            <v>0</v>
          </cell>
        </row>
        <row r="21">
          <cell r="AU21">
            <v>0</v>
          </cell>
        </row>
        <row r="22">
          <cell r="AU22">
            <v>0</v>
          </cell>
        </row>
        <row r="23">
          <cell r="AU23">
            <v>0</v>
          </cell>
        </row>
        <row r="24">
          <cell r="AU24">
            <v>0</v>
          </cell>
        </row>
        <row r="25">
          <cell r="AU25">
            <v>0</v>
          </cell>
        </row>
        <row r="26">
          <cell r="AU26">
            <v>0</v>
          </cell>
        </row>
        <row r="27">
          <cell r="AU27">
            <v>0</v>
          </cell>
        </row>
        <row r="28">
          <cell r="AU28">
            <v>0</v>
          </cell>
        </row>
        <row r="29">
          <cell r="AU29">
            <v>0</v>
          </cell>
        </row>
        <row r="30">
          <cell r="AU30">
            <v>0</v>
          </cell>
        </row>
        <row r="31">
          <cell r="AU31">
            <v>0</v>
          </cell>
        </row>
        <row r="32">
          <cell r="AU32">
            <v>0</v>
          </cell>
        </row>
      </sheetData>
      <sheetData sheetId="19">
        <row r="3">
          <cell r="CE3">
            <v>78.36879432624113</v>
          </cell>
        </row>
        <row r="4">
          <cell r="CE4">
            <v>72.966903073286048</v>
          </cell>
        </row>
        <row r="5">
          <cell r="CE5">
            <v>88.333333333333329</v>
          </cell>
        </row>
        <row r="6">
          <cell r="CE6">
            <v>0</v>
          </cell>
        </row>
        <row r="7">
          <cell r="CE7">
            <v>0</v>
          </cell>
        </row>
        <row r="8">
          <cell r="CE8">
            <v>0</v>
          </cell>
        </row>
        <row r="9">
          <cell r="CE9">
            <v>0</v>
          </cell>
        </row>
        <row r="10">
          <cell r="CE10">
            <v>0</v>
          </cell>
        </row>
        <row r="11">
          <cell r="CE11">
            <v>0</v>
          </cell>
        </row>
        <row r="12">
          <cell r="CE12">
            <v>0</v>
          </cell>
        </row>
        <row r="13">
          <cell r="CE13">
            <v>0</v>
          </cell>
        </row>
        <row r="14">
          <cell r="CE14">
            <v>0</v>
          </cell>
        </row>
        <row r="15">
          <cell r="CE15">
            <v>0</v>
          </cell>
        </row>
        <row r="16">
          <cell r="CE16">
            <v>0</v>
          </cell>
        </row>
        <row r="17">
          <cell r="CE17">
            <v>0</v>
          </cell>
        </row>
        <row r="18">
          <cell r="CE18">
            <v>0</v>
          </cell>
        </row>
        <row r="19">
          <cell r="CE19">
            <v>0</v>
          </cell>
        </row>
        <row r="20">
          <cell r="CE20">
            <v>0</v>
          </cell>
        </row>
        <row r="21">
          <cell r="CE21">
            <v>0</v>
          </cell>
        </row>
        <row r="22">
          <cell r="CE22">
            <v>0</v>
          </cell>
        </row>
        <row r="23">
          <cell r="CE23">
            <v>0</v>
          </cell>
        </row>
        <row r="24">
          <cell r="CE24">
            <v>0</v>
          </cell>
        </row>
        <row r="25">
          <cell r="CE25">
            <v>0</v>
          </cell>
        </row>
        <row r="26">
          <cell r="CE26">
            <v>0</v>
          </cell>
        </row>
        <row r="27">
          <cell r="CE27">
            <v>0</v>
          </cell>
        </row>
        <row r="28">
          <cell r="CE28">
            <v>0</v>
          </cell>
        </row>
        <row r="29">
          <cell r="CE29">
            <v>0</v>
          </cell>
        </row>
        <row r="30">
          <cell r="CE30">
            <v>0</v>
          </cell>
        </row>
        <row r="31">
          <cell r="CE31">
            <v>0</v>
          </cell>
        </row>
        <row r="32">
          <cell r="CE32">
            <v>0</v>
          </cell>
        </row>
      </sheetData>
      <sheetData sheetId="20">
        <row r="3">
          <cell r="BG3">
            <v>79.545454545454547</v>
          </cell>
        </row>
        <row r="4">
          <cell r="BG4">
            <v>43.75</v>
          </cell>
        </row>
        <row r="5">
          <cell r="BG5">
            <v>90.909090909090907</v>
          </cell>
        </row>
        <row r="6">
          <cell r="BG6">
            <v>0</v>
          </cell>
        </row>
        <row r="7">
          <cell r="BG7">
            <v>0</v>
          </cell>
        </row>
        <row r="8">
          <cell r="BG8">
            <v>0</v>
          </cell>
        </row>
        <row r="9">
          <cell r="BG9">
            <v>0</v>
          </cell>
        </row>
        <row r="10">
          <cell r="BG10">
            <v>0</v>
          </cell>
        </row>
        <row r="11">
          <cell r="BG11">
            <v>0</v>
          </cell>
        </row>
        <row r="12">
          <cell r="BG12">
            <v>0</v>
          </cell>
        </row>
        <row r="13">
          <cell r="BG13">
            <v>0</v>
          </cell>
        </row>
        <row r="14">
          <cell r="BG14">
            <v>0</v>
          </cell>
        </row>
        <row r="15">
          <cell r="BG15">
            <v>0</v>
          </cell>
        </row>
        <row r="16">
          <cell r="BG16">
            <v>0</v>
          </cell>
        </row>
        <row r="17">
          <cell r="BG17">
            <v>0</v>
          </cell>
        </row>
        <row r="18">
          <cell r="BG18">
            <v>0</v>
          </cell>
        </row>
        <row r="19">
          <cell r="BG19">
            <v>0</v>
          </cell>
        </row>
        <row r="20">
          <cell r="BG20">
            <v>0</v>
          </cell>
        </row>
        <row r="21">
          <cell r="BG21">
            <v>0</v>
          </cell>
        </row>
        <row r="22">
          <cell r="BG22">
            <v>0</v>
          </cell>
        </row>
        <row r="23">
          <cell r="BG23">
            <v>0</v>
          </cell>
        </row>
        <row r="24">
          <cell r="BG24">
            <v>0</v>
          </cell>
        </row>
        <row r="25">
          <cell r="BG25">
            <v>0</v>
          </cell>
        </row>
        <row r="26">
          <cell r="BG26">
            <v>0</v>
          </cell>
        </row>
        <row r="27">
          <cell r="BG27">
            <v>0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0</v>
          </cell>
        </row>
        <row r="31">
          <cell r="BG31">
            <v>0</v>
          </cell>
        </row>
        <row r="32">
          <cell r="BG32">
            <v>0</v>
          </cell>
        </row>
      </sheetData>
      <sheetData sheetId="21">
        <row r="3">
          <cell r="BG3">
            <v>52.777777777777779</v>
          </cell>
        </row>
        <row r="4">
          <cell r="BG4">
            <v>83.333333333333343</v>
          </cell>
        </row>
        <row r="5">
          <cell r="BG5">
            <v>94.444444444444443</v>
          </cell>
        </row>
        <row r="6">
          <cell r="BG6">
            <v>0</v>
          </cell>
        </row>
        <row r="7">
          <cell r="BG7">
            <v>0</v>
          </cell>
        </row>
        <row r="8">
          <cell r="BG8">
            <v>0</v>
          </cell>
        </row>
        <row r="9">
          <cell r="BG9">
            <v>0</v>
          </cell>
        </row>
        <row r="10">
          <cell r="BG10">
            <v>0</v>
          </cell>
        </row>
        <row r="11">
          <cell r="BG11">
            <v>0</v>
          </cell>
        </row>
        <row r="12">
          <cell r="BG12">
            <v>0</v>
          </cell>
        </row>
        <row r="13">
          <cell r="BG13">
            <v>0</v>
          </cell>
        </row>
        <row r="14">
          <cell r="BG14">
            <v>0</v>
          </cell>
        </row>
        <row r="15">
          <cell r="BG15">
            <v>0</v>
          </cell>
        </row>
        <row r="16">
          <cell r="BG16">
            <v>0</v>
          </cell>
        </row>
        <row r="17">
          <cell r="BG17">
            <v>0</v>
          </cell>
        </row>
        <row r="18">
          <cell r="BG18">
            <v>0</v>
          </cell>
        </row>
        <row r="19">
          <cell r="BG19">
            <v>0</v>
          </cell>
        </row>
        <row r="20">
          <cell r="BG20">
            <v>0</v>
          </cell>
        </row>
        <row r="21">
          <cell r="BG21">
            <v>0</v>
          </cell>
        </row>
        <row r="22">
          <cell r="BG22">
            <v>0</v>
          </cell>
        </row>
        <row r="23">
          <cell r="BG23">
            <v>0</v>
          </cell>
        </row>
        <row r="24">
          <cell r="BG24">
            <v>0</v>
          </cell>
        </row>
        <row r="25">
          <cell r="BG25">
            <v>0</v>
          </cell>
        </row>
        <row r="26">
          <cell r="BG26">
            <v>0</v>
          </cell>
        </row>
        <row r="27">
          <cell r="BG27">
            <v>0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0</v>
          </cell>
        </row>
        <row r="31">
          <cell r="BG31">
            <v>0</v>
          </cell>
        </row>
        <row r="32">
          <cell r="BG32">
            <v>0</v>
          </cell>
        </row>
      </sheetData>
      <sheetData sheetId="22">
        <row r="3">
          <cell r="BG3">
            <v>62.857142857142854</v>
          </cell>
        </row>
        <row r="4">
          <cell r="BG4">
            <v>77.777777777777786</v>
          </cell>
        </row>
        <row r="5">
          <cell r="BG5">
            <v>66.666666666666657</v>
          </cell>
        </row>
        <row r="6">
          <cell r="BG6">
            <v>0</v>
          </cell>
        </row>
        <row r="7">
          <cell r="BG7">
            <v>0</v>
          </cell>
        </row>
        <row r="8">
          <cell r="BG8">
            <v>0</v>
          </cell>
        </row>
        <row r="9">
          <cell r="BG9">
            <v>0</v>
          </cell>
        </row>
        <row r="10">
          <cell r="BG10">
            <v>0</v>
          </cell>
        </row>
        <row r="11">
          <cell r="BG11">
            <v>0</v>
          </cell>
        </row>
        <row r="12">
          <cell r="BG12">
            <v>0</v>
          </cell>
        </row>
        <row r="13">
          <cell r="BG13">
            <v>0</v>
          </cell>
        </row>
        <row r="14">
          <cell r="BG14">
            <v>0</v>
          </cell>
        </row>
        <row r="15">
          <cell r="BG15">
            <v>0</v>
          </cell>
        </row>
        <row r="16">
          <cell r="BG16">
            <v>0</v>
          </cell>
        </row>
        <row r="17">
          <cell r="BG17">
            <v>0</v>
          </cell>
        </row>
        <row r="18">
          <cell r="BG18">
            <v>0</v>
          </cell>
        </row>
        <row r="19">
          <cell r="BG19">
            <v>0</v>
          </cell>
        </row>
        <row r="20">
          <cell r="BG20">
            <v>0</v>
          </cell>
        </row>
        <row r="21">
          <cell r="BG21">
            <v>0</v>
          </cell>
        </row>
        <row r="22">
          <cell r="BG22">
            <v>0</v>
          </cell>
        </row>
        <row r="23">
          <cell r="BG23">
            <v>0</v>
          </cell>
        </row>
        <row r="24">
          <cell r="BG24">
            <v>0</v>
          </cell>
        </row>
        <row r="25">
          <cell r="BG25">
            <v>0</v>
          </cell>
        </row>
        <row r="26">
          <cell r="BG26">
            <v>0</v>
          </cell>
        </row>
        <row r="27">
          <cell r="BG27">
            <v>0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0</v>
          </cell>
        </row>
        <row r="31">
          <cell r="BG31">
            <v>0</v>
          </cell>
        </row>
        <row r="32">
          <cell r="BG32">
            <v>0</v>
          </cell>
        </row>
      </sheetData>
      <sheetData sheetId="23">
        <row r="3">
          <cell r="BG3">
            <v>87.179487179487182</v>
          </cell>
        </row>
        <row r="4">
          <cell r="BG4">
            <v>71.794871794871796</v>
          </cell>
        </row>
        <row r="5">
          <cell r="BG5">
            <v>58.974358974358978</v>
          </cell>
        </row>
        <row r="6">
          <cell r="BG6">
            <v>0</v>
          </cell>
        </row>
        <row r="7">
          <cell r="BG7">
            <v>0</v>
          </cell>
        </row>
        <row r="8">
          <cell r="BG8">
            <v>0</v>
          </cell>
        </row>
        <row r="9">
          <cell r="BG9">
            <v>0</v>
          </cell>
        </row>
        <row r="10">
          <cell r="BG10">
            <v>0</v>
          </cell>
        </row>
        <row r="11">
          <cell r="BG11">
            <v>0</v>
          </cell>
        </row>
        <row r="12">
          <cell r="BG12">
            <v>0</v>
          </cell>
        </row>
        <row r="13">
          <cell r="BG13">
            <v>0</v>
          </cell>
        </row>
        <row r="14">
          <cell r="BG14">
            <v>0</v>
          </cell>
        </row>
        <row r="15">
          <cell r="BG15">
            <v>0</v>
          </cell>
        </row>
        <row r="16">
          <cell r="BG16">
            <v>0</v>
          </cell>
        </row>
        <row r="17">
          <cell r="BG17">
            <v>0</v>
          </cell>
        </row>
        <row r="18">
          <cell r="BG18">
            <v>0</v>
          </cell>
        </row>
        <row r="19">
          <cell r="BG19">
            <v>0</v>
          </cell>
        </row>
        <row r="20">
          <cell r="BG20">
            <v>0</v>
          </cell>
        </row>
        <row r="21">
          <cell r="BG21">
            <v>0</v>
          </cell>
        </row>
        <row r="22">
          <cell r="BG22">
            <v>0</v>
          </cell>
        </row>
        <row r="23">
          <cell r="BG23">
            <v>0</v>
          </cell>
        </row>
        <row r="24">
          <cell r="BG24">
            <v>0</v>
          </cell>
        </row>
        <row r="25">
          <cell r="BG25">
            <v>0</v>
          </cell>
        </row>
        <row r="26">
          <cell r="BG26">
            <v>0</v>
          </cell>
        </row>
        <row r="27">
          <cell r="BG27">
            <v>0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0</v>
          </cell>
        </row>
        <row r="31">
          <cell r="BG31">
            <v>0</v>
          </cell>
        </row>
        <row r="32">
          <cell r="BG32">
            <v>0</v>
          </cell>
        </row>
      </sheetData>
      <sheetData sheetId="24">
        <row r="3">
          <cell r="AR3" t="str">
            <v>Bien</v>
          </cell>
          <cell r="CB3">
            <v>50</v>
          </cell>
          <cell r="CC3">
            <v>71.276595744680847</v>
          </cell>
        </row>
        <row r="4">
          <cell r="AR4" t="str">
            <v>Bien</v>
          </cell>
          <cell r="CB4">
            <v>80</v>
          </cell>
          <cell r="CC4">
            <v>78.723404255319153</v>
          </cell>
        </row>
        <row r="5">
          <cell r="AR5" t="str">
            <v>Tbien</v>
          </cell>
          <cell r="CB5">
            <v>61.111111111111114</v>
          </cell>
          <cell r="CC5">
            <v>59.574468085106382</v>
          </cell>
        </row>
        <row r="6">
          <cell r="AR6" t="str">
            <v>Satisfaisant</v>
          </cell>
          <cell r="CB6">
            <v>0</v>
          </cell>
          <cell r="CC6">
            <v>0</v>
          </cell>
        </row>
        <row r="7">
          <cell r="AR7" t="str">
            <v>Insuffisant</v>
          </cell>
          <cell r="CB7">
            <v>0</v>
          </cell>
          <cell r="CC7">
            <v>0</v>
          </cell>
        </row>
        <row r="8">
          <cell r="AR8">
            <v>0</v>
          </cell>
          <cell r="CB8">
            <v>0</v>
          </cell>
          <cell r="CC8">
            <v>0</v>
          </cell>
        </row>
        <row r="9">
          <cell r="AR9">
            <v>0</v>
          </cell>
          <cell r="CB9">
            <v>0</v>
          </cell>
          <cell r="CC9">
            <v>0</v>
          </cell>
        </row>
        <row r="10">
          <cell r="AR10">
            <v>0</v>
          </cell>
          <cell r="CB10">
            <v>0</v>
          </cell>
          <cell r="CC10">
            <v>0</v>
          </cell>
        </row>
        <row r="11">
          <cell r="AR11">
            <v>0</v>
          </cell>
          <cell r="CB11">
            <v>0</v>
          </cell>
          <cell r="CC11">
            <v>0</v>
          </cell>
        </row>
        <row r="12">
          <cell r="AR12">
            <v>0</v>
          </cell>
          <cell r="CB12">
            <v>0</v>
          </cell>
          <cell r="CC12">
            <v>0</v>
          </cell>
        </row>
        <row r="13">
          <cell r="AR13">
            <v>0</v>
          </cell>
          <cell r="CB13">
            <v>0</v>
          </cell>
          <cell r="CC13">
            <v>0</v>
          </cell>
        </row>
        <row r="14">
          <cell r="AR14">
            <v>0</v>
          </cell>
          <cell r="CB14">
            <v>0</v>
          </cell>
          <cell r="CC14">
            <v>0</v>
          </cell>
        </row>
        <row r="15">
          <cell r="AR15">
            <v>0</v>
          </cell>
          <cell r="CB15">
            <v>0</v>
          </cell>
          <cell r="CC15">
            <v>0</v>
          </cell>
        </row>
        <row r="16">
          <cell r="AR16">
            <v>0</v>
          </cell>
          <cell r="CB16">
            <v>0</v>
          </cell>
          <cell r="CC16">
            <v>0</v>
          </cell>
        </row>
        <row r="17">
          <cell r="AR17">
            <v>0</v>
          </cell>
          <cell r="CB17">
            <v>0</v>
          </cell>
          <cell r="CC17">
            <v>0</v>
          </cell>
        </row>
        <row r="18">
          <cell r="AR18">
            <v>0</v>
          </cell>
          <cell r="CB18">
            <v>0</v>
          </cell>
          <cell r="CC18">
            <v>0</v>
          </cell>
        </row>
        <row r="19">
          <cell r="AR19">
            <v>0</v>
          </cell>
          <cell r="CB19">
            <v>0</v>
          </cell>
          <cell r="CC19">
            <v>0</v>
          </cell>
        </row>
        <row r="20">
          <cell r="AR20">
            <v>0</v>
          </cell>
          <cell r="CB20">
            <v>0</v>
          </cell>
          <cell r="CC20">
            <v>0</v>
          </cell>
        </row>
        <row r="21">
          <cell r="AR21">
            <v>0</v>
          </cell>
          <cell r="CB21">
            <v>0</v>
          </cell>
          <cell r="CC21">
            <v>0</v>
          </cell>
        </row>
        <row r="22">
          <cell r="AR22">
            <v>0</v>
          </cell>
          <cell r="CB22">
            <v>0</v>
          </cell>
          <cell r="CC22">
            <v>0</v>
          </cell>
        </row>
        <row r="23">
          <cell r="AR23">
            <v>0</v>
          </cell>
          <cell r="CB23">
            <v>0</v>
          </cell>
          <cell r="CC23">
            <v>0</v>
          </cell>
        </row>
        <row r="24">
          <cell r="AR24">
            <v>0</v>
          </cell>
          <cell r="CB24">
            <v>0</v>
          </cell>
          <cell r="CC24">
            <v>0</v>
          </cell>
        </row>
        <row r="25">
          <cell r="AR25">
            <v>0</v>
          </cell>
          <cell r="CB25">
            <v>0</v>
          </cell>
          <cell r="CC25">
            <v>0</v>
          </cell>
        </row>
        <row r="26">
          <cell r="AR26">
            <v>0</v>
          </cell>
          <cell r="CB26">
            <v>0</v>
          </cell>
          <cell r="CC26">
            <v>0</v>
          </cell>
        </row>
        <row r="27">
          <cell r="AR27">
            <v>0</v>
          </cell>
          <cell r="CB27">
            <v>0</v>
          </cell>
          <cell r="CC27">
            <v>0</v>
          </cell>
        </row>
        <row r="28">
          <cell r="AR28">
            <v>0</v>
          </cell>
          <cell r="CB28">
            <v>0</v>
          </cell>
          <cell r="CC28">
            <v>0</v>
          </cell>
        </row>
        <row r="29">
          <cell r="AR29">
            <v>0</v>
          </cell>
          <cell r="CB29">
            <v>0</v>
          </cell>
          <cell r="CC29">
            <v>0</v>
          </cell>
        </row>
        <row r="30">
          <cell r="AR30">
            <v>0</v>
          </cell>
          <cell r="CB30">
            <v>0</v>
          </cell>
          <cell r="CC30">
            <v>0</v>
          </cell>
        </row>
        <row r="31">
          <cell r="AR31">
            <v>0</v>
          </cell>
          <cell r="CB31">
            <v>0</v>
          </cell>
          <cell r="CC31">
            <v>0</v>
          </cell>
        </row>
        <row r="32">
          <cell r="AR32">
            <v>0</v>
          </cell>
          <cell r="CB32">
            <v>0</v>
          </cell>
          <cell r="CC32">
            <v>0</v>
          </cell>
        </row>
      </sheetData>
      <sheetData sheetId="25">
        <row r="3">
          <cell r="BK3">
            <v>30</v>
          </cell>
          <cell r="BO3">
            <v>70.833333333333343</v>
          </cell>
        </row>
        <row r="4">
          <cell r="BK4">
            <v>80</v>
          </cell>
          <cell r="BO4">
            <v>91.666666666666657</v>
          </cell>
        </row>
        <row r="5">
          <cell r="BK5">
            <v>70</v>
          </cell>
          <cell r="BO5">
            <v>58.333333333333336</v>
          </cell>
        </row>
        <row r="6">
          <cell r="BK6">
            <v>0</v>
          </cell>
          <cell r="BO6">
            <v>0</v>
          </cell>
        </row>
        <row r="7">
          <cell r="BK7">
            <v>0</v>
          </cell>
          <cell r="BO7">
            <v>0</v>
          </cell>
        </row>
        <row r="8">
          <cell r="BK8">
            <v>0</v>
          </cell>
          <cell r="BO8">
            <v>0</v>
          </cell>
        </row>
        <row r="9">
          <cell r="BK9">
            <v>0</v>
          </cell>
          <cell r="BO9">
            <v>0</v>
          </cell>
        </row>
        <row r="10">
          <cell r="BK10">
            <v>0</v>
          </cell>
          <cell r="BO10">
            <v>0</v>
          </cell>
        </row>
        <row r="11">
          <cell r="BK11">
            <v>0</v>
          </cell>
          <cell r="BO11">
            <v>0</v>
          </cell>
        </row>
        <row r="12">
          <cell r="BK12">
            <v>0</v>
          </cell>
          <cell r="BO12">
            <v>0</v>
          </cell>
        </row>
        <row r="13">
          <cell r="BK13">
            <v>0</v>
          </cell>
          <cell r="BO13">
            <v>0</v>
          </cell>
        </row>
        <row r="14">
          <cell r="BK14">
            <v>0</v>
          </cell>
          <cell r="BO14">
            <v>0</v>
          </cell>
        </row>
        <row r="15">
          <cell r="BK15">
            <v>0</v>
          </cell>
          <cell r="BO15">
            <v>0</v>
          </cell>
        </row>
        <row r="16">
          <cell r="BK16">
            <v>0</v>
          </cell>
          <cell r="BO16">
            <v>0</v>
          </cell>
        </row>
        <row r="17">
          <cell r="BK17">
            <v>0</v>
          </cell>
          <cell r="BO17">
            <v>0</v>
          </cell>
        </row>
        <row r="18">
          <cell r="BK18">
            <v>0</v>
          </cell>
          <cell r="BO18">
            <v>0</v>
          </cell>
        </row>
        <row r="19">
          <cell r="BK19">
            <v>0</v>
          </cell>
          <cell r="BO19">
            <v>0</v>
          </cell>
        </row>
        <row r="20">
          <cell r="BK20">
            <v>0</v>
          </cell>
          <cell r="BO20">
            <v>0</v>
          </cell>
        </row>
        <row r="21">
          <cell r="BK21">
            <v>0</v>
          </cell>
          <cell r="BO21">
            <v>0</v>
          </cell>
        </row>
        <row r="22">
          <cell r="BK22">
            <v>0</v>
          </cell>
          <cell r="BO22">
            <v>0</v>
          </cell>
        </row>
        <row r="23">
          <cell r="BK23">
            <v>0</v>
          </cell>
          <cell r="BO23">
            <v>0</v>
          </cell>
        </row>
        <row r="24">
          <cell r="BK24">
            <v>0</v>
          </cell>
          <cell r="BO24">
            <v>0</v>
          </cell>
        </row>
        <row r="25">
          <cell r="BK25">
            <v>0</v>
          </cell>
          <cell r="BO25">
            <v>0</v>
          </cell>
        </row>
        <row r="26">
          <cell r="BK26">
            <v>0</v>
          </cell>
          <cell r="BO26">
            <v>0</v>
          </cell>
        </row>
        <row r="27">
          <cell r="BK27">
            <v>0</v>
          </cell>
          <cell r="BO27">
            <v>0</v>
          </cell>
        </row>
        <row r="28">
          <cell r="BK28">
            <v>0</v>
          </cell>
          <cell r="BO28">
            <v>0</v>
          </cell>
        </row>
        <row r="29">
          <cell r="BK29">
            <v>0</v>
          </cell>
          <cell r="BO29">
            <v>0</v>
          </cell>
        </row>
        <row r="30">
          <cell r="BK30">
            <v>0</v>
          </cell>
          <cell r="BO30">
            <v>0</v>
          </cell>
        </row>
        <row r="31">
          <cell r="BK31">
            <v>0</v>
          </cell>
          <cell r="BO31">
            <v>0</v>
          </cell>
        </row>
        <row r="32">
          <cell r="BK32">
            <v>0</v>
          </cell>
          <cell r="BO32">
            <v>0</v>
          </cell>
        </row>
      </sheetData>
      <sheetData sheetId="26">
        <row r="3">
          <cell r="D3" t="str">
            <v>Tbien</v>
          </cell>
          <cell r="AB3" t="str">
            <v>Tbien</v>
          </cell>
          <cell r="AC3">
            <v>0</v>
          </cell>
          <cell r="AD3" t="str">
            <v>Bien</v>
          </cell>
          <cell r="AE3">
            <v>0</v>
          </cell>
          <cell r="AF3" t="str">
            <v>Satisfaisant</v>
          </cell>
          <cell r="AG3">
            <v>0</v>
          </cell>
          <cell r="AI3" t="str">
            <v>Satisfaisant</v>
          </cell>
        </row>
        <row r="4">
          <cell r="D4" t="str">
            <v>Bien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I4" t="str">
            <v>Bien</v>
          </cell>
        </row>
        <row r="5">
          <cell r="D5" t="str">
            <v>Tbien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I5" t="str">
            <v>Bien</v>
          </cell>
        </row>
        <row r="6">
          <cell r="D6" t="str">
            <v>Satisfaisant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I6" t="str">
            <v>Insuffisant</v>
          </cell>
        </row>
        <row r="7">
          <cell r="D7" t="str">
            <v>Insuffisant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I7" t="str">
            <v>Bien</v>
          </cell>
        </row>
        <row r="8">
          <cell r="D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e">
            <v>#N/A</v>
          </cell>
        </row>
        <row r="9">
          <cell r="D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e">
            <v>#N/A</v>
          </cell>
        </row>
        <row r="10">
          <cell r="D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I10" t="e">
            <v>#N/A</v>
          </cell>
        </row>
        <row r="11">
          <cell r="D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I11" t="e">
            <v>#N/A</v>
          </cell>
        </row>
        <row r="12">
          <cell r="D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I12" t="e">
            <v>#N/A</v>
          </cell>
        </row>
        <row r="13">
          <cell r="D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I13" t="e">
            <v>#N/A</v>
          </cell>
        </row>
        <row r="14">
          <cell r="D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 t="e">
            <v>#N/A</v>
          </cell>
        </row>
        <row r="15">
          <cell r="D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e">
            <v>#N/A</v>
          </cell>
        </row>
        <row r="16">
          <cell r="D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 t="e">
            <v>#N/A</v>
          </cell>
        </row>
        <row r="17">
          <cell r="D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I17" t="e">
            <v>#N/A</v>
          </cell>
        </row>
        <row r="18">
          <cell r="D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I18" t="e">
            <v>#N/A</v>
          </cell>
        </row>
        <row r="19">
          <cell r="D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e">
            <v>#N/A</v>
          </cell>
        </row>
        <row r="20">
          <cell r="D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e">
            <v>#N/A</v>
          </cell>
        </row>
        <row r="21">
          <cell r="D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I21" t="e">
            <v>#N/A</v>
          </cell>
        </row>
        <row r="22">
          <cell r="D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e">
            <v>#N/A</v>
          </cell>
        </row>
        <row r="23">
          <cell r="D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I23" t="e">
            <v>#N/A</v>
          </cell>
        </row>
        <row r="24">
          <cell r="D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I24" t="e">
            <v>#N/A</v>
          </cell>
        </row>
        <row r="25">
          <cell r="D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 t="e">
            <v>#N/A</v>
          </cell>
        </row>
        <row r="26">
          <cell r="D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e">
            <v>#N/A</v>
          </cell>
        </row>
        <row r="27">
          <cell r="D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I27" t="e">
            <v>#N/A</v>
          </cell>
        </row>
        <row r="28">
          <cell r="D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I28" t="e">
            <v>#N/A</v>
          </cell>
        </row>
        <row r="29">
          <cell r="D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I29" t="e">
            <v>#N/A</v>
          </cell>
        </row>
        <row r="30">
          <cell r="D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I30" t="e">
            <v>#N/A</v>
          </cell>
        </row>
        <row r="31">
          <cell r="D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I31" t="e">
            <v>#N/A</v>
          </cell>
        </row>
        <row r="32">
          <cell r="D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I32" t="e">
            <v>#N/A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P61"/>
  <sheetViews>
    <sheetView topLeftCell="A13" workbookViewId="0">
      <selection sqref="A1:XFD1048576"/>
    </sheetView>
  </sheetViews>
  <sheetFormatPr baseColWidth="10" defaultRowHeight="14.4" x14ac:dyDescent="0.3"/>
  <cols>
    <col min="2" max="3" width="23" customWidth="1"/>
    <col min="4" max="4" width="17.109375" customWidth="1"/>
  </cols>
  <sheetData>
    <row r="1" spans="1:16" ht="19.95" customHeight="1" thickBot="1" x14ac:dyDescent="0.35">
      <c r="A1" s="1"/>
      <c r="B1" s="2"/>
      <c r="C1" s="2"/>
      <c r="D1" s="3" t="s">
        <v>0</v>
      </c>
      <c r="E1" s="4" t="s">
        <v>1</v>
      </c>
    </row>
    <row r="2" spans="1:16" ht="19.95" customHeight="1" thickTop="1" thickBot="1" x14ac:dyDescent="0.35">
      <c r="A2" s="5" t="s">
        <v>2</v>
      </c>
      <c r="B2" s="6" t="s">
        <v>3</v>
      </c>
      <c r="C2" s="6" t="s">
        <v>4</v>
      </c>
    </row>
    <row r="3" spans="1:16" ht="19.95" customHeight="1" thickTop="1" x14ac:dyDescent="0.3">
      <c r="A3" s="7" t="s">
        <v>5</v>
      </c>
      <c r="B3" s="8" t="s">
        <v>6</v>
      </c>
      <c r="C3" s="9" t="s">
        <v>7</v>
      </c>
      <c r="N3" s="10"/>
    </row>
    <row r="4" spans="1:16" ht="19.95" customHeight="1" x14ac:dyDescent="0.3">
      <c r="A4" s="11" t="s">
        <v>8</v>
      </c>
      <c r="B4" s="12" t="s">
        <v>9</v>
      </c>
      <c r="C4" s="13" t="s">
        <v>10</v>
      </c>
    </row>
    <row r="5" spans="1:16" ht="19.95" customHeight="1" x14ac:dyDescent="0.3">
      <c r="A5" s="11" t="s">
        <v>11</v>
      </c>
      <c r="B5" s="12" t="s">
        <v>12</v>
      </c>
      <c r="C5" s="13" t="s">
        <v>13</v>
      </c>
    </row>
    <row r="6" spans="1:16" ht="19.95" customHeight="1" x14ac:dyDescent="0.3">
      <c r="A6" s="11" t="s">
        <v>14</v>
      </c>
      <c r="B6" s="12" t="s">
        <v>15</v>
      </c>
      <c r="C6" s="13" t="s">
        <v>16</v>
      </c>
    </row>
    <row r="7" spans="1:16" ht="19.95" customHeight="1" thickBot="1" x14ac:dyDescent="0.35">
      <c r="A7" s="14" t="s">
        <v>17</v>
      </c>
      <c r="B7" s="15"/>
      <c r="C7" s="16"/>
    </row>
    <row r="8" spans="1:16" ht="19.95" customHeight="1" thickTop="1" x14ac:dyDescent="0.3">
      <c r="A8" s="17" t="s">
        <v>18</v>
      </c>
      <c r="B8" s="8"/>
      <c r="C8" s="18"/>
    </row>
    <row r="9" spans="1:16" ht="19.95" customHeight="1" x14ac:dyDescent="0.3">
      <c r="A9" s="19" t="s">
        <v>19</v>
      </c>
      <c r="B9" s="12"/>
      <c r="C9" s="13"/>
    </row>
    <row r="10" spans="1:16" ht="19.95" customHeight="1" x14ac:dyDescent="0.3">
      <c r="A10" s="19" t="s">
        <v>20</v>
      </c>
      <c r="B10" s="12"/>
      <c r="C10" s="13"/>
      <c r="P10" s="20"/>
    </row>
    <row r="11" spans="1:16" ht="19.95" customHeight="1" x14ac:dyDescent="0.3">
      <c r="A11" s="19" t="s">
        <v>21</v>
      </c>
      <c r="B11" s="12"/>
      <c r="C11" s="13"/>
    </row>
    <row r="12" spans="1:16" ht="19.95" customHeight="1" thickBot="1" x14ac:dyDescent="0.35">
      <c r="A12" s="21" t="s">
        <v>22</v>
      </c>
      <c r="B12" s="15"/>
      <c r="C12" s="16"/>
    </row>
    <row r="13" spans="1:16" ht="19.95" customHeight="1" thickTop="1" x14ac:dyDescent="0.3">
      <c r="A13" s="17" t="s">
        <v>23</v>
      </c>
      <c r="B13" s="8"/>
      <c r="C13" s="18"/>
    </row>
    <row r="14" spans="1:16" ht="19.95" customHeight="1" x14ac:dyDescent="0.3">
      <c r="A14" s="19" t="s">
        <v>24</v>
      </c>
      <c r="B14" s="12"/>
      <c r="C14" s="13"/>
    </row>
    <row r="15" spans="1:16" ht="19.95" customHeight="1" x14ac:dyDescent="0.3">
      <c r="A15" s="19" t="s">
        <v>25</v>
      </c>
      <c r="B15" s="12"/>
      <c r="C15" s="13"/>
    </row>
    <row r="16" spans="1:16" ht="19.95" customHeight="1" x14ac:dyDescent="0.3">
      <c r="A16" s="19" t="s">
        <v>26</v>
      </c>
      <c r="B16" s="12"/>
      <c r="C16" s="13"/>
    </row>
    <row r="17" spans="1:3" ht="19.95" customHeight="1" thickBot="1" x14ac:dyDescent="0.35">
      <c r="A17" s="21" t="s">
        <v>27</v>
      </c>
      <c r="B17" s="15"/>
      <c r="C17" s="16"/>
    </row>
    <row r="18" spans="1:3" ht="19.95" customHeight="1" thickTop="1" x14ac:dyDescent="0.3">
      <c r="A18" s="17" t="s">
        <v>28</v>
      </c>
      <c r="B18" s="8"/>
      <c r="C18" s="18"/>
    </row>
    <row r="19" spans="1:3" ht="19.95" customHeight="1" x14ac:dyDescent="0.3">
      <c r="A19" s="19" t="s">
        <v>29</v>
      </c>
      <c r="B19" s="12"/>
      <c r="C19" s="13"/>
    </row>
    <row r="20" spans="1:3" ht="19.95" customHeight="1" x14ac:dyDescent="0.3">
      <c r="A20" s="19" t="s">
        <v>30</v>
      </c>
      <c r="B20" s="12"/>
      <c r="C20" s="13"/>
    </row>
    <row r="21" spans="1:3" ht="19.95" customHeight="1" x14ac:dyDescent="0.3">
      <c r="A21" s="19" t="s">
        <v>31</v>
      </c>
      <c r="B21" s="12"/>
      <c r="C21" s="13"/>
    </row>
    <row r="22" spans="1:3" ht="19.95" customHeight="1" thickBot="1" x14ac:dyDescent="0.35">
      <c r="A22" s="21" t="s">
        <v>32</v>
      </c>
      <c r="B22" s="15"/>
      <c r="C22" s="16"/>
    </row>
    <row r="23" spans="1:3" ht="19.95" customHeight="1" thickTop="1" x14ac:dyDescent="0.3">
      <c r="A23" s="17" t="s">
        <v>33</v>
      </c>
      <c r="B23" s="8"/>
      <c r="C23" s="18"/>
    </row>
    <row r="24" spans="1:3" ht="19.95" customHeight="1" x14ac:dyDescent="0.3">
      <c r="A24" s="19" t="s">
        <v>34</v>
      </c>
      <c r="B24" s="12"/>
      <c r="C24" s="13"/>
    </row>
    <row r="25" spans="1:3" ht="19.95" customHeight="1" x14ac:dyDescent="0.3">
      <c r="A25" s="19" t="s">
        <v>35</v>
      </c>
      <c r="B25" s="12"/>
      <c r="C25" s="13"/>
    </row>
    <row r="26" spans="1:3" ht="19.95" customHeight="1" x14ac:dyDescent="0.3">
      <c r="A26" s="19" t="s">
        <v>36</v>
      </c>
      <c r="B26" s="12"/>
      <c r="C26" s="13"/>
    </row>
    <row r="27" spans="1:3" ht="19.95" customHeight="1" thickBot="1" x14ac:dyDescent="0.35">
      <c r="A27" s="21" t="s">
        <v>37</v>
      </c>
      <c r="B27" s="15"/>
      <c r="C27" s="16"/>
    </row>
    <row r="28" spans="1:3" ht="19.95" customHeight="1" thickTop="1" x14ac:dyDescent="0.3">
      <c r="A28" s="17" t="s">
        <v>38</v>
      </c>
      <c r="B28" s="8"/>
      <c r="C28" s="18"/>
    </row>
    <row r="29" spans="1:3" ht="19.95" customHeight="1" x14ac:dyDescent="0.3">
      <c r="A29" s="19" t="s">
        <v>39</v>
      </c>
      <c r="B29" s="12"/>
      <c r="C29" s="13"/>
    </row>
    <row r="30" spans="1:3" ht="19.95" customHeight="1" x14ac:dyDescent="0.3">
      <c r="A30" s="19" t="s">
        <v>40</v>
      </c>
      <c r="B30" s="12"/>
      <c r="C30" s="13"/>
    </row>
    <row r="31" spans="1:3" ht="19.95" customHeight="1" x14ac:dyDescent="0.3">
      <c r="A31" s="19" t="s">
        <v>41</v>
      </c>
      <c r="B31" s="12"/>
      <c r="C31" s="13"/>
    </row>
    <row r="32" spans="1:3" ht="19.95" customHeight="1" thickBot="1" x14ac:dyDescent="0.35">
      <c r="A32" s="21" t="s">
        <v>42</v>
      </c>
      <c r="B32" s="15"/>
      <c r="C32" s="16"/>
    </row>
    <row r="33" ht="19.95" customHeight="1" thickTop="1" x14ac:dyDescent="0.3"/>
    <row r="34" ht="19.95" customHeight="1" x14ac:dyDescent="0.3"/>
    <row r="61" spans="1:1" x14ac:dyDescent="0.3">
      <c r="A61">
        <f ca="1">61:89</f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U47"/>
  <sheetViews>
    <sheetView tabSelected="1" workbookViewId="0">
      <selection activeCell="I1" sqref="I1"/>
    </sheetView>
  </sheetViews>
  <sheetFormatPr baseColWidth="10" defaultRowHeight="15.6" x14ac:dyDescent="0.3"/>
  <cols>
    <col min="1" max="1" width="3.6640625" customWidth="1"/>
    <col min="2" max="2" width="13.5546875" customWidth="1"/>
    <col min="4" max="4" width="10.5546875" customWidth="1"/>
    <col min="5" max="5" width="0.21875" hidden="1" customWidth="1"/>
    <col min="6" max="6" width="11.5546875" hidden="1" customWidth="1"/>
    <col min="7" max="7" width="19.6640625" style="105" customWidth="1"/>
    <col min="8" max="8" width="19.6640625" style="106" customWidth="1"/>
    <col min="9" max="9" width="19.6640625" style="107" customWidth="1"/>
    <col min="10" max="10" width="5.5546875" customWidth="1"/>
  </cols>
  <sheetData>
    <row r="1" spans="1:21" s="27" customFormat="1" ht="19.95" customHeight="1" thickTop="1" thickBot="1" x14ac:dyDescent="0.35">
      <c r="A1" s="22"/>
      <c r="B1" s="23" t="s">
        <v>43</v>
      </c>
      <c r="C1" s="24" t="str">
        <f>VLOOKUP($I$1,[1]ELEVES!$A$3:$C$32,2,FALSE)</f>
        <v>LEHEROS</v>
      </c>
      <c r="D1" s="23" t="s">
        <v>44</v>
      </c>
      <c r="E1" s="22"/>
      <c r="F1" s="176" t="str">
        <f>VLOOKUP($I$1,[1]ELEVES!$A$3:$C$32,3,FALSE)</f>
        <v>TOTO</v>
      </c>
      <c r="G1" s="177"/>
      <c r="H1" s="25"/>
      <c r="I1" s="26" t="s">
        <v>5</v>
      </c>
      <c r="J1" s="22"/>
      <c r="U1" s="27" t="s">
        <v>5</v>
      </c>
    </row>
    <row r="2" spans="1:21" s="27" customFormat="1" ht="19.95" customHeight="1" thickBot="1" x14ac:dyDescent="0.35">
      <c r="A2" s="22"/>
      <c r="B2" s="22"/>
      <c r="C2" s="22"/>
      <c r="D2" s="22"/>
      <c r="E2" s="22"/>
      <c r="F2" s="22"/>
      <c r="G2" s="28"/>
      <c r="H2" s="29"/>
      <c r="I2" s="30"/>
      <c r="J2" s="22"/>
    </row>
    <row r="3" spans="1:21" s="27" customFormat="1" ht="19.95" customHeight="1" thickBot="1" x14ac:dyDescent="0.35">
      <c r="A3" s="22"/>
      <c r="B3" s="22"/>
      <c r="C3" s="31" t="s">
        <v>45</v>
      </c>
      <c r="D3" s="32" t="str">
        <f>INDEX([1]ELEVES!E1,MATCH("zzz",[1]ELEVES!E1,1))</f>
        <v>2B</v>
      </c>
      <c r="E3" s="22"/>
      <c r="F3" s="22"/>
      <c r="G3" s="28"/>
      <c r="H3" s="29"/>
      <c r="I3" s="30"/>
      <c r="J3" s="22"/>
    </row>
    <row r="4" spans="1:21" s="27" customFormat="1" ht="19.95" customHeight="1" thickBot="1" x14ac:dyDescent="0.35">
      <c r="A4" s="22"/>
      <c r="B4" s="22"/>
      <c r="C4" s="22"/>
      <c r="D4" s="22"/>
      <c r="E4" s="22"/>
      <c r="F4" s="22"/>
      <c r="G4" s="28"/>
      <c r="H4" s="29"/>
      <c r="I4" s="30"/>
      <c r="J4" s="22"/>
    </row>
    <row r="5" spans="1:21" s="27" customFormat="1" ht="19.95" customHeight="1" thickTop="1" thickBot="1" x14ac:dyDescent="0.35">
      <c r="A5" s="22"/>
      <c r="B5" s="22"/>
      <c r="C5" s="22"/>
      <c r="D5" s="33" t="s">
        <v>46</v>
      </c>
      <c r="E5" s="22"/>
      <c r="F5" s="34" t="s">
        <v>47</v>
      </c>
      <c r="G5" s="35">
        <v>1</v>
      </c>
      <c r="H5" s="36">
        <v>2</v>
      </c>
      <c r="I5" s="37">
        <v>3</v>
      </c>
      <c r="J5" s="22"/>
    </row>
    <row r="6" spans="1:21" s="27" customFormat="1" ht="19.95" customHeight="1" thickTop="1" thickBot="1" x14ac:dyDescent="0.35">
      <c r="A6" s="22"/>
      <c r="B6" s="167" t="s">
        <v>48</v>
      </c>
      <c r="C6" s="170" t="s">
        <v>49</v>
      </c>
      <c r="D6" s="171"/>
      <c r="E6" s="38"/>
      <c r="F6" s="39"/>
      <c r="G6" s="40" t="str">
        <f>VLOOKUP($I$1,[1]FRANCAIS!$A$3:$L$32,9,FALSE)</f>
        <v>En cours d'acquisition</v>
      </c>
      <c r="H6" s="41"/>
      <c r="I6" s="42"/>
      <c r="J6" s="22"/>
    </row>
    <row r="7" spans="1:21" s="27" customFormat="1" ht="19.95" customHeight="1" thickBot="1" x14ac:dyDescent="0.35">
      <c r="A7" s="22"/>
      <c r="B7" s="168"/>
      <c r="C7" s="172" t="s">
        <v>50</v>
      </c>
      <c r="D7" s="173"/>
      <c r="E7" s="43"/>
      <c r="F7" s="44"/>
      <c r="G7" s="45" t="str">
        <f>VLOOKUP($I$1,[1]FRANCAIS!$A$3:$L$32,11,FALSE)</f>
        <v>En cours d'acquisition</v>
      </c>
      <c r="H7" s="46"/>
      <c r="I7" s="47"/>
      <c r="J7" s="22"/>
    </row>
    <row r="8" spans="1:21" s="27" customFormat="1" ht="19.95" customHeight="1" thickBot="1" x14ac:dyDescent="0.35">
      <c r="A8" s="22"/>
      <c r="B8" s="168"/>
      <c r="C8" s="172" t="s">
        <v>51</v>
      </c>
      <c r="D8" s="173"/>
      <c r="E8" s="43"/>
      <c r="F8" s="44"/>
      <c r="G8" s="45" t="str">
        <f>VLOOKUP($I$1,[1]FRANCAIS!$A$3:$L$32,10,FALSE)</f>
        <v>En cours d'acquisition</v>
      </c>
      <c r="H8" s="46"/>
      <c r="I8" s="47"/>
      <c r="J8" s="22"/>
    </row>
    <row r="9" spans="1:21" s="27" customFormat="1" ht="19.95" customHeight="1" thickBot="1" x14ac:dyDescent="0.35">
      <c r="A9" s="22"/>
      <c r="B9" s="169"/>
      <c r="C9" s="174" t="s">
        <v>52</v>
      </c>
      <c r="D9" s="175"/>
      <c r="E9" s="48"/>
      <c r="F9" s="49"/>
      <c r="G9" s="50" t="str">
        <f>VLOOKUP($I$1,[1]FRANCAIS!$A$3:$L$32,12,FALSE)</f>
        <v>Acquis</v>
      </c>
      <c r="H9" s="51"/>
      <c r="I9" s="52"/>
      <c r="J9" s="22"/>
    </row>
    <row r="10" spans="1:21" s="27" customFormat="1" ht="19.95" customHeight="1" thickTop="1" thickBot="1" x14ac:dyDescent="0.35">
      <c r="A10" s="22"/>
      <c r="B10" s="22"/>
      <c r="C10" s="22"/>
      <c r="D10" s="22"/>
      <c r="E10" s="22"/>
      <c r="F10" s="22"/>
      <c r="G10" s="53"/>
      <c r="H10" s="54"/>
      <c r="I10" s="55"/>
      <c r="J10" s="22"/>
    </row>
    <row r="11" spans="1:21" s="27" customFormat="1" ht="19.95" customHeight="1" thickTop="1" thickBot="1" x14ac:dyDescent="0.35">
      <c r="A11" s="22"/>
      <c r="B11" s="167" t="s">
        <v>53</v>
      </c>
      <c r="C11" s="170" t="s">
        <v>54</v>
      </c>
      <c r="D11" s="171"/>
      <c r="E11" s="38"/>
      <c r="F11" s="39"/>
      <c r="G11" s="40" t="str">
        <f>VLOOKUP($I$1,[1]MATH!$A$3:$L$32,9,FALSE)</f>
        <v>Acquis</v>
      </c>
      <c r="H11" s="41"/>
      <c r="I11" s="42"/>
      <c r="J11" s="22"/>
    </row>
    <row r="12" spans="1:21" s="27" customFormat="1" ht="19.95" customHeight="1" thickBot="1" x14ac:dyDescent="0.35">
      <c r="A12" s="22"/>
      <c r="B12" s="168"/>
      <c r="C12" s="172" t="s">
        <v>55</v>
      </c>
      <c r="D12" s="173"/>
      <c r="E12" s="43"/>
      <c r="F12" s="44"/>
      <c r="G12" s="45" t="str">
        <f>VLOOKUP($I$1,[1]MATH!$A$3:$L$32,10,FALSE)</f>
        <v>En cours d'acquisition</v>
      </c>
      <c r="H12" s="46"/>
      <c r="I12" s="47"/>
      <c r="J12" s="22"/>
    </row>
    <row r="13" spans="1:21" s="27" customFormat="1" ht="19.95" customHeight="1" thickBot="1" x14ac:dyDescent="0.35">
      <c r="A13" s="22"/>
      <c r="B13" s="168"/>
      <c r="C13" s="172" t="s">
        <v>56</v>
      </c>
      <c r="D13" s="173"/>
      <c r="E13" s="43"/>
      <c r="F13" s="44"/>
      <c r="G13" s="45" t="str">
        <f>VLOOKUP($I$1,[1]MATH!$A$3:$L$32,11,FALSE)</f>
        <v>En cours d'acquisition</v>
      </c>
      <c r="H13" s="46"/>
      <c r="I13" s="47"/>
      <c r="J13" s="22"/>
    </row>
    <row r="14" spans="1:21" s="27" customFormat="1" ht="19.95" customHeight="1" thickBot="1" x14ac:dyDescent="0.35">
      <c r="A14" s="22"/>
      <c r="B14" s="169"/>
      <c r="C14" s="174" t="s">
        <v>57</v>
      </c>
      <c r="D14" s="175"/>
      <c r="E14" s="48"/>
      <c r="F14" s="49"/>
      <c r="G14" s="50" t="str">
        <f>VLOOKUP($I$1,[1]MATH!$A$3:$L$32,12,FALSE)</f>
        <v>Acquis</v>
      </c>
      <c r="H14" s="51"/>
      <c r="I14" s="52"/>
      <c r="J14" s="22"/>
    </row>
    <row r="15" spans="1:21" s="27" customFormat="1" ht="19.95" customHeight="1" thickTop="1" thickBot="1" x14ac:dyDescent="0.35">
      <c r="A15" s="22"/>
      <c r="B15" s="22"/>
      <c r="C15" s="22"/>
      <c r="D15" s="22"/>
      <c r="E15" s="22"/>
      <c r="F15" s="22"/>
      <c r="G15" s="53"/>
      <c r="H15" s="54"/>
      <c r="I15" s="55"/>
      <c r="J15" s="22"/>
    </row>
    <row r="16" spans="1:21" s="27" customFormat="1" ht="19.95" customHeight="1" thickTop="1" thickBot="1" x14ac:dyDescent="0.35">
      <c r="A16" s="22"/>
      <c r="B16" s="167" t="s">
        <v>58</v>
      </c>
      <c r="C16" s="170" t="s">
        <v>59</v>
      </c>
      <c r="D16" s="171"/>
      <c r="E16" s="38"/>
      <c r="F16" s="39"/>
      <c r="G16" s="40" t="str">
        <f>VLOOKUP($I$1,[1]DIVERS!$A$3:$R$32,15,FALSE)</f>
        <v>En cours d'acquisition</v>
      </c>
      <c r="H16" s="41"/>
      <c r="I16" s="42"/>
      <c r="J16" s="22"/>
    </row>
    <row r="17" spans="1:10" s="27" customFormat="1" ht="19.95" customHeight="1" thickBot="1" x14ac:dyDescent="0.35">
      <c r="A17" s="22"/>
      <c r="B17" s="168"/>
      <c r="C17" s="172" t="s">
        <v>60</v>
      </c>
      <c r="D17" s="173"/>
      <c r="E17" s="43"/>
      <c r="F17" s="44"/>
      <c r="G17" s="45" t="str">
        <f>VLOOKUP($I$1,[1]DIVERS!$A$3:$R$32,16,FALSE)</f>
        <v>En cours d'acquisition</v>
      </c>
      <c r="H17" s="46"/>
      <c r="I17" s="47"/>
      <c r="J17" s="22"/>
    </row>
    <row r="18" spans="1:10" s="27" customFormat="1" ht="19.95" customHeight="1" thickBot="1" x14ac:dyDescent="0.35">
      <c r="A18" s="22"/>
      <c r="B18" s="169"/>
      <c r="C18" s="174" t="s">
        <v>61</v>
      </c>
      <c r="D18" s="175"/>
      <c r="E18" s="48"/>
      <c r="F18" s="49"/>
      <c r="G18" s="50" t="str">
        <f>VLOOKUP($I$1,[1]DIVERS!$A$3:$R$32,14,FALSE)</f>
        <v>Bien</v>
      </c>
      <c r="H18" s="51"/>
      <c r="I18" s="52"/>
      <c r="J18" s="22"/>
    </row>
    <row r="19" spans="1:10" s="27" customFormat="1" ht="19.95" customHeight="1" thickTop="1" thickBot="1" x14ac:dyDescent="0.35">
      <c r="A19" s="22"/>
      <c r="B19" s="22"/>
      <c r="C19" s="22"/>
      <c r="D19" s="22"/>
      <c r="E19" s="22"/>
      <c r="F19" s="22"/>
      <c r="G19" s="53"/>
      <c r="H19" s="54"/>
      <c r="I19" s="55"/>
      <c r="J19" s="22"/>
    </row>
    <row r="20" spans="1:10" s="27" customFormat="1" ht="19.95" customHeight="1" thickTop="1" thickBot="1" x14ac:dyDescent="0.35">
      <c r="A20" s="22"/>
      <c r="B20" s="56" t="s">
        <v>62</v>
      </c>
      <c r="C20" s="190" t="s">
        <v>63</v>
      </c>
      <c r="D20" s="191"/>
      <c r="E20" s="57"/>
      <c r="F20" s="58"/>
      <c r="G20" s="59" t="str">
        <f>VLOOKUP($I$1,[1]DIVERS!$A$3:$R$32,18,FALSE)</f>
        <v>En cours d'acquisition</v>
      </c>
      <c r="H20" s="60"/>
      <c r="I20" s="61"/>
      <c r="J20" s="22"/>
    </row>
    <row r="21" spans="1:10" s="27" customFormat="1" ht="19.95" customHeight="1" thickTop="1" thickBot="1" x14ac:dyDescent="0.35">
      <c r="A21" s="22"/>
      <c r="B21" s="22"/>
      <c r="C21" s="22"/>
      <c r="D21" s="22"/>
      <c r="E21" s="22"/>
      <c r="F21" s="22"/>
      <c r="G21" s="53"/>
      <c r="H21" s="54"/>
      <c r="I21" s="55"/>
      <c r="J21" s="22"/>
    </row>
    <row r="22" spans="1:10" s="27" customFormat="1" ht="19.95" customHeight="1" thickTop="1" thickBot="1" x14ac:dyDescent="0.35">
      <c r="A22" s="22"/>
      <c r="B22" s="167" t="s">
        <v>64</v>
      </c>
      <c r="C22" s="170" t="s">
        <v>65</v>
      </c>
      <c r="D22" s="171"/>
      <c r="E22" s="38"/>
      <c r="F22" s="39"/>
      <c r="G22" s="62" t="str">
        <f>VLOOKUP($I$1,[1]DIVERS!$A$3:$R$32,10,FALSE)</f>
        <v>Satisfaisant</v>
      </c>
      <c r="H22" s="63"/>
      <c r="I22" s="64"/>
      <c r="J22" s="22"/>
    </row>
    <row r="23" spans="1:10" s="27" customFormat="1" ht="19.95" customHeight="1" thickBot="1" x14ac:dyDescent="0.35">
      <c r="A23" s="22"/>
      <c r="B23" s="168"/>
      <c r="C23" s="172" t="s">
        <v>66</v>
      </c>
      <c r="D23" s="173"/>
      <c r="E23" s="43"/>
      <c r="F23" s="44"/>
      <c r="G23" s="65" t="str">
        <f>VLOOKUP($I$1,[1]DIVERS!$A$3:$R$32,9,FALSE)</f>
        <v>Tbien</v>
      </c>
      <c r="H23" s="66"/>
      <c r="I23" s="67"/>
      <c r="J23" s="22"/>
    </row>
    <row r="24" spans="1:10" s="27" customFormat="1" ht="19.95" customHeight="1" thickBot="1" x14ac:dyDescent="0.35">
      <c r="A24" s="22"/>
      <c r="B24" s="169"/>
      <c r="C24" s="174" t="s">
        <v>67</v>
      </c>
      <c r="D24" s="175"/>
      <c r="E24" s="48"/>
      <c r="F24" s="49"/>
      <c r="G24" s="68" t="str">
        <f>VLOOKUP($I$1,[1]DIVERS!$A$3:$R$32,17,FALSE)</f>
        <v>Non acquis</v>
      </c>
      <c r="H24" s="69"/>
      <c r="I24" s="70"/>
      <c r="J24" s="22"/>
    </row>
    <row r="25" spans="1:10" s="27" customFormat="1" ht="19.95" customHeight="1" thickTop="1" thickBot="1" x14ac:dyDescent="0.35">
      <c r="A25" s="22"/>
      <c r="B25" s="22"/>
      <c r="C25" s="22"/>
      <c r="D25" s="22"/>
      <c r="E25" s="22"/>
      <c r="F25" s="22"/>
      <c r="G25" s="53"/>
      <c r="H25" s="54"/>
      <c r="I25" s="55"/>
      <c r="J25" s="22"/>
    </row>
    <row r="26" spans="1:10" s="27" customFormat="1" ht="19.95" customHeight="1" thickTop="1" thickBot="1" x14ac:dyDescent="0.35">
      <c r="A26" s="22"/>
      <c r="B26" s="167" t="s">
        <v>68</v>
      </c>
      <c r="C26" s="170" t="s">
        <v>69</v>
      </c>
      <c r="D26" s="171"/>
      <c r="E26" s="38"/>
      <c r="F26" s="39"/>
      <c r="G26" s="62" t="str">
        <f>VLOOKUP($I$1,[1]DIVERS!$A$3:$R$32,11,FALSE)</f>
        <v>Tbien</v>
      </c>
      <c r="H26" s="63"/>
      <c r="I26" s="64"/>
      <c r="J26" s="22"/>
    </row>
    <row r="27" spans="1:10" s="27" customFormat="1" ht="19.95" customHeight="1" thickBot="1" x14ac:dyDescent="0.35">
      <c r="A27" s="22"/>
      <c r="B27" s="168"/>
      <c r="C27" s="172" t="s">
        <v>70</v>
      </c>
      <c r="D27" s="173"/>
      <c r="E27" s="43"/>
      <c r="F27" s="44"/>
      <c r="G27" s="65" t="str">
        <f>VLOOKUP($I$1,[1]DIVERS!$A$3:$R$32,12,FALSE)</f>
        <v>Bien</v>
      </c>
      <c r="H27" s="66"/>
      <c r="I27" s="67"/>
      <c r="J27" s="22"/>
    </row>
    <row r="28" spans="1:10" s="27" customFormat="1" ht="19.95" customHeight="1" thickBot="1" x14ac:dyDescent="0.35">
      <c r="A28" s="22"/>
      <c r="B28" s="169"/>
      <c r="C28" s="174" t="s">
        <v>71</v>
      </c>
      <c r="D28" s="175"/>
      <c r="E28" s="48"/>
      <c r="F28" s="49"/>
      <c r="G28" s="68" t="str">
        <f>VLOOKUP($I$1,[1]DIVERS!$A$3:$R$32,13,FALSE)</f>
        <v>Satisfaisant</v>
      </c>
      <c r="H28" s="69"/>
      <c r="I28" s="70"/>
      <c r="J28" s="22"/>
    </row>
    <row r="29" spans="1:10" s="27" customFormat="1" ht="19.95" customHeight="1" thickTop="1" thickBot="1" x14ac:dyDescent="0.35">
      <c r="A29" s="22"/>
      <c r="B29" s="71"/>
      <c r="C29" s="22"/>
      <c r="D29" s="22"/>
      <c r="E29" s="22"/>
      <c r="F29" s="22"/>
      <c r="G29" s="72"/>
      <c r="H29" s="73"/>
      <c r="I29" s="74"/>
      <c r="J29" s="22"/>
    </row>
    <row r="30" spans="1:10" s="27" customFormat="1" ht="19.95" customHeight="1" thickTop="1" thickBot="1" x14ac:dyDescent="0.35">
      <c r="A30" s="22"/>
      <c r="B30" s="75" t="s">
        <v>72</v>
      </c>
      <c r="C30" s="178" t="s">
        <v>73</v>
      </c>
      <c r="D30" s="179"/>
      <c r="E30" s="179"/>
      <c r="F30" s="179"/>
      <c r="G30" s="179"/>
      <c r="H30" s="179"/>
      <c r="I30" s="180"/>
      <c r="J30" s="22"/>
    </row>
    <row r="31" spans="1:10" s="27" customFormat="1" ht="19.95" customHeight="1" thickBot="1" x14ac:dyDescent="0.35">
      <c r="A31" s="22"/>
      <c r="B31" s="76" t="s">
        <v>74</v>
      </c>
      <c r="C31" s="181" t="s">
        <v>75</v>
      </c>
      <c r="D31" s="182"/>
      <c r="E31" s="182"/>
      <c r="F31" s="182"/>
      <c r="G31" s="182"/>
      <c r="H31" s="182"/>
      <c r="I31" s="183"/>
      <c r="J31" s="22"/>
    </row>
    <row r="32" spans="1:10" s="27" customFormat="1" ht="19.95" customHeight="1" thickBot="1" x14ac:dyDescent="0.35">
      <c r="A32" s="22"/>
      <c r="B32" s="77" t="s">
        <v>76</v>
      </c>
      <c r="C32" s="184" t="s">
        <v>77</v>
      </c>
      <c r="D32" s="185"/>
      <c r="E32" s="185"/>
      <c r="F32" s="185"/>
      <c r="G32" s="185"/>
      <c r="H32" s="185"/>
      <c r="I32" s="186"/>
      <c r="J32" s="22"/>
    </row>
    <row r="33" spans="1:19" s="27" customFormat="1" ht="19.95" customHeight="1" thickTop="1" thickBot="1" x14ac:dyDescent="0.35">
      <c r="A33" s="22"/>
      <c r="B33" s="187" t="s">
        <v>78</v>
      </c>
      <c r="C33" s="188"/>
      <c r="D33" s="188"/>
      <c r="E33" s="188"/>
      <c r="F33" s="188"/>
      <c r="G33" s="188"/>
      <c r="H33" s="188"/>
      <c r="I33" s="189"/>
      <c r="J33" s="22"/>
    </row>
    <row r="34" spans="1:19" s="27" customFormat="1" ht="15" customHeight="1" thickBot="1" x14ac:dyDescent="0.35">
      <c r="A34" s="22"/>
      <c r="B34" s="78" t="s">
        <v>79</v>
      </c>
      <c r="C34" s="79" t="s">
        <v>80</v>
      </c>
      <c r="D34" s="80" t="s">
        <v>81</v>
      </c>
      <c r="E34" s="81"/>
      <c r="F34" s="81"/>
      <c r="G34" s="82" t="s">
        <v>82</v>
      </c>
      <c r="H34" s="83"/>
      <c r="I34" s="84" t="s">
        <v>83</v>
      </c>
      <c r="J34" s="22"/>
    </row>
    <row r="35" spans="1:19" s="27" customFormat="1" ht="15" customHeight="1" x14ac:dyDescent="0.3">
      <c r="A35" s="22"/>
      <c r="B35" s="85" t="s">
        <v>84</v>
      </c>
      <c r="C35" s="86" t="s">
        <v>85</v>
      </c>
      <c r="D35" s="87" t="s">
        <v>86</v>
      </c>
      <c r="E35" s="81"/>
      <c r="F35" s="81"/>
      <c r="G35" s="88" t="s">
        <v>87</v>
      </c>
      <c r="H35" s="83" t="s">
        <v>88</v>
      </c>
      <c r="I35" s="89" t="s">
        <v>89</v>
      </c>
      <c r="J35" s="22"/>
    </row>
    <row r="36" spans="1:19" s="27" customFormat="1" ht="15" customHeight="1" thickBot="1" x14ac:dyDescent="0.35">
      <c r="A36" s="22"/>
      <c r="B36" s="90" t="s">
        <v>90</v>
      </c>
      <c r="C36" s="91" t="s">
        <v>91</v>
      </c>
      <c r="D36" s="92" t="s">
        <v>92</v>
      </c>
      <c r="E36" s="81"/>
      <c r="F36" s="81"/>
      <c r="G36" s="93" t="s">
        <v>92</v>
      </c>
      <c r="H36" s="83" t="s">
        <v>93</v>
      </c>
      <c r="I36" s="94" t="s">
        <v>94</v>
      </c>
      <c r="J36" s="22"/>
    </row>
    <row r="37" spans="1:19" s="27" customFormat="1" ht="15" customHeight="1" thickBot="1" x14ac:dyDescent="0.35">
      <c r="A37" s="22"/>
      <c r="B37" s="95" t="s">
        <v>95</v>
      </c>
      <c r="C37" s="96" t="s">
        <v>96</v>
      </c>
      <c r="D37" s="97" t="s">
        <v>97</v>
      </c>
      <c r="E37" s="98"/>
      <c r="F37" s="98"/>
      <c r="G37" s="99" t="s">
        <v>98</v>
      </c>
      <c r="H37" s="100" t="s">
        <v>99</v>
      </c>
      <c r="I37" s="101" t="s">
        <v>100</v>
      </c>
      <c r="J37" s="22"/>
      <c r="L37"/>
      <c r="M37"/>
      <c r="N37"/>
      <c r="O37"/>
      <c r="P37"/>
      <c r="Q37"/>
      <c r="R37"/>
      <c r="S37"/>
    </row>
    <row r="38" spans="1:19" s="27" customFormat="1" ht="15" customHeight="1" thickTop="1" x14ac:dyDescent="0.3">
      <c r="A38" s="22"/>
      <c r="B38" s="22"/>
      <c r="C38" s="22"/>
      <c r="D38" s="22"/>
      <c r="E38" s="22"/>
      <c r="F38" s="22"/>
      <c r="G38" s="28"/>
      <c r="H38" s="29"/>
      <c r="I38" s="22"/>
      <c r="J38" s="22"/>
    </row>
    <row r="39" spans="1:19" s="27" customFormat="1" ht="12" customHeight="1" x14ac:dyDescent="0.3">
      <c r="A39" s="22"/>
      <c r="B39" s="22"/>
      <c r="C39" s="22"/>
      <c r="D39" s="22"/>
      <c r="E39" s="22"/>
      <c r="F39" s="22"/>
      <c r="G39" s="28"/>
      <c r="H39" s="29"/>
      <c r="I39" s="22"/>
      <c r="J39" s="22"/>
      <c r="L39"/>
      <c r="M39"/>
      <c r="N39"/>
      <c r="O39"/>
      <c r="P39"/>
      <c r="Q39"/>
      <c r="R39"/>
    </row>
    <row r="40" spans="1:19" s="27" customFormat="1" ht="12" customHeight="1" x14ac:dyDescent="0.3">
      <c r="G40" s="102"/>
      <c r="H40" s="103"/>
      <c r="I40" s="104"/>
      <c r="L40"/>
      <c r="M40"/>
      <c r="N40"/>
      <c r="O40"/>
      <c r="P40"/>
      <c r="Q40"/>
      <c r="R40"/>
    </row>
    <row r="41" spans="1:19" s="27" customFormat="1" ht="12" customHeight="1" x14ac:dyDescent="0.3">
      <c r="G41" s="102"/>
      <c r="H41" s="103"/>
      <c r="I41" s="104"/>
      <c r="L41"/>
      <c r="M41"/>
      <c r="N41"/>
      <c r="O41"/>
      <c r="P41"/>
      <c r="Q41"/>
      <c r="R41"/>
    </row>
    <row r="42" spans="1:19" s="27" customFormat="1" ht="12" customHeight="1" x14ac:dyDescent="0.3">
      <c r="G42" s="102"/>
      <c r="H42" s="103"/>
      <c r="I42" s="104"/>
      <c r="L42"/>
      <c r="M42"/>
      <c r="N42"/>
      <c r="O42"/>
      <c r="P42"/>
      <c r="Q42"/>
      <c r="R42"/>
    </row>
    <row r="43" spans="1:19" s="27" customFormat="1" ht="12" customHeight="1" x14ac:dyDescent="0.3">
      <c r="G43" s="102"/>
      <c r="H43" s="103"/>
      <c r="I43" s="104"/>
      <c r="L43"/>
      <c r="M43"/>
      <c r="N43"/>
      <c r="O43"/>
      <c r="P43"/>
      <c r="Q43"/>
      <c r="R43"/>
    </row>
    <row r="44" spans="1:19" s="27" customFormat="1" ht="12" customHeight="1" x14ac:dyDescent="0.3">
      <c r="G44" s="102"/>
      <c r="H44" s="103"/>
      <c r="I44" s="104"/>
      <c r="L44"/>
      <c r="M44"/>
      <c r="N44"/>
      <c r="O44"/>
      <c r="P44"/>
      <c r="Q44"/>
      <c r="R44"/>
    </row>
    <row r="45" spans="1:19" s="27" customFormat="1" ht="12" customHeight="1" x14ac:dyDescent="0.3">
      <c r="G45" s="102"/>
      <c r="H45" s="103"/>
      <c r="I45" s="104"/>
    </row>
    <row r="46" spans="1:19" s="27" customFormat="1" ht="12" customHeight="1" x14ac:dyDescent="0.3">
      <c r="G46" s="102"/>
      <c r="H46" s="103"/>
      <c r="I46" s="104"/>
      <c r="L46"/>
      <c r="M46"/>
      <c r="N46"/>
      <c r="O46"/>
      <c r="P46"/>
      <c r="Q46"/>
      <c r="R46"/>
      <c r="S46"/>
    </row>
    <row r="47" spans="1:19" ht="12" customHeight="1" x14ac:dyDescent="0.3"/>
  </sheetData>
  <mergeCells count="28">
    <mergeCell ref="C30:I30"/>
    <mergeCell ref="C31:I31"/>
    <mergeCell ref="C32:I32"/>
    <mergeCell ref="B33:I33"/>
    <mergeCell ref="C20:D20"/>
    <mergeCell ref="B22:B24"/>
    <mergeCell ref="C22:D22"/>
    <mergeCell ref="C23:D23"/>
    <mergeCell ref="C24:D24"/>
    <mergeCell ref="B26:B28"/>
    <mergeCell ref="C26:D26"/>
    <mergeCell ref="C27:D27"/>
    <mergeCell ref="C28:D28"/>
    <mergeCell ref="B16:B18"/>
    <mergeCell ref="C16:D16"/>
    <mergeCell ref="C17:D17"/>
    <mergeCell ref="C18:D18"/>
    <mergeCell ref="F1:G1"/>
    <mergeCell ref="B6:B9"/>
    <mergeCell ref="C6:D6"/>
    <mergeCell ref="C7:D7"/>
    <mergeCell ref="C8:D8"/>
    <mergeCell ref="C9:D9"/>
    <mergeCell ref="B11:B14"/>
    <mergeCell ref="C11:D11"/>
    <mergeCell ref="C12:D12"/>
    <mergeCell ref="C13:D13"/>
    <mergeCell ref="C14:D14"/>
  </mergeCells>
  <dataValidations count="1">
    <dataValidation type="list" allowBlank="1" showInputMessage="1" showErrorMessage="1" sqref="U1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ELEVES!$A$3:$A$32</xm:f>
          </x14:formula1>
          <xm:sqref>I1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82"/>
  <sheetViews>
    <sheetView workbookViewId="0">
      <selection sqref="A1:XFD1048576"/>
    </sheetView>
  </sheetViews>
  <sheetFormatPr baseColWidth="10" defaultColWidth="5" defaultRowHeight="14.4" x14ac:dyDescent="0.3"/>
  <cols>
    <col min="2" max="2" width="20" bestFit="1" customWidth="1"/>
    <col min="3" max="3" width="15" customWidth="1"/>
    <col min="4" max="4" width="11.88671875" customWidth="1"/>
    <col min="5" max="5" width="17.44140625" customWidth="1"/>
    <col min="6" max="7" width="11.88671875" customWidth="1"/>
    <col min="8" max="8" width="11" customWidth="1"/>
    <col min="9" max="9" width="23" style="139" customWidth="1"/>
    <col min="10" max="12" width="23" style="140" customWidth="1"/>
  </cols>
  <sheetData>
    <row r="1" spans="1:12" s="110" customFormat="1" ht="30.75" customHeight="1" thickTop="1" thickBot="1" x14ac:dyDescent="0.3">
      <c r="A1" s="194" t="s">
        <v>48</v>
      </c>
      <c r="B1" s="194"/>
      <c r="C1" s="194"/>
      <c r="D1" s="108" t="s">
        <v>101</v>
      </c>
      <c r="E1" s="108" t="s">
        <v>102</v>
      </c>
      <c r="F1" s="109" t="s">
        <v>103</v>
      </c>
      <c r="G1" s="109" t="s">
        <v>104</v>
      </c>
      <c r="H1" s="195"/>
      <c r="I1" s="197" t="s">
        <v>101</v>
      </c>
      <c r="J1" s="197" t="s">
        <v>102</v>
      </c>
      <c r="K1" s="192" t="s">
        <v>103</v>
      </c>
      <c r="L1" s="192" t="s">
        <v>104</v>
      </c>
    </row>
    <row r="2" spans="1:12" s="113" customFormat="1" ht="20.399999999999999" thickTop="1" thickBot="1" x14ac:dyDescent="0.35">
      <c r="A2" s="194"/>
      <c r="B2" s="194"/>
      <c r="C2" s="194"/>
      <c r="D2" s="111" t="s">
        <v>105</v>
      </c>
      <c r="E2" s="111" t="s">
        <v>105</v>
      </c>
      <c r="F2" s="112" t="s">
        <v>105</v>
      </c>
      <c r="G2" s="112" t="s">
        <v>105</v>
      </c>
      <c r="H2" s="196"/>
      <c r="I2" s="198"/>
      <c r="J2" s="198"/>
      <c r="K2" s="193"/>
      <c r="L2" s="193"/>
    </row>
    <row r="3" spans="1:12" ht="19.95" customHeight="1" thickTop="1" thickBot="1" x14ac:dyDescent="0.35">
      <c r="A3" s="114" t="s">
        <v>5</v>
      </c>
      <c r="B3" s="115" t="str">
        <f>INDEX([2]ELEVES!B3,MATCH("zzz",[2]ELEVES!B3,1))</f>
        <v>LEHEROS</v>
      </c>
      <c r="C3" s="116" t="str">
        <f>INDEX([2]ELEVES!C3,MATCH("zzz",[2]ELEVES!C3,1))</f>
        <v>TOTO</v>
      </c>
      <c r="D3" s="117">
        <f>INDEX([2]LIRE!BG3,MATCH(9^9^9,[2]LIRE!BG3,1))</f>
        <v>64.705882352941174</v>
      </c>
      <c r="E3" s="118">
        <f>INDEX([2]PARLER_ECOUTER!AU3,MATCH(9^9^9,[2]PARLER_ECOUTER!AU3,1))</f>
        <v>74.21052631578948</v>
      </c>
      <c r="F3" s="118">
        <f>INDEX([2]ECRIRE!BY3,MATCH(9^9^9,[2]ECRIRE!BY3,1))</f>
        <v>51.102941176470587</v>
      </c>
      <c r="G3" s="118">
        <f>INDEX([2]OUTILS!CE3,MATCH(9^9^9,[2]OUTILS!CE3,1))</f>
        <v>78.36879432624113</v>
      </c>
      <c r="H3" s="119" t="s">
        <v>5</v>
      </c>
      <c r="I3" s="120" t="str">
        <f>IF(AND(D3&gt;=75,D3&lt;=100),"Acquis",IF(AND(D3&gt;=50,D3&lt;75),"En cours d'acquisition",IF(AND(D3&gt;0,D3&lt;50),"Non acquis", "Non évalué")))</f>
        <v>En cours d'acquisition</v>
      </c>
      <c r="J3" s="120" t="str">
        <f t="shared" ref="J3:L18" si="0">IF(AND(E3&gt;=75,E3&lt;=100),"Acquis",IF(AND(E3&gt;=50,E3&lt;75),"En cours d'acquisition",IF(AND(E3&gt;0,E3&lt;50),"Non acquis", "Non évalué")))</f>
        <v>En cours d'acquisition</v>
      </c>
      <c r="K3" s="120" t="str">
        <f t="shared" si="0"/>
        <v>En cours d'acquisition</v>
      </c>
      <c r="L3" s="120" t="str">
        <f t="shared" si="0"/>
        <v>Acquis</v>
      </c>
    </row>
    <row r="4" spans="1:12" ht="19.95" customHeight="1" thickTop="1" thickBot="1" x14ac:dyDescent="0.35">
      <c r="A4" s="121" t="s">
        <v>8</v>
      </c>
      <c r="B4" s="115" t="str">
        <f>INDEX([2]ELEVES!B4,MATCH("zzz",[2]ELEVES!B4,1))</f>
        <v>DUCOBU</v>
      </c>
      <c r="C4" s="116" t="str">
        <f>INDEX([2]ELEVES!C4,MATCH("zzz",[2]ELEVES!C4,1))</f>
        <v>DEDE</v>
      </c>
      <c r="D4" s="117">
        <f>INDEX([2]LIRE!BG4,MATCH(9^9^9,[2]LIRE!BG4,1))</f>
        <v>94.117647058823522</v>
      </c>
      <c r="E4" s="118">
        <f>INDEX([2]PARLER_ECOUTER!AU4,MATCH(9^9^9,[2]PARLER_ECOUTER!AU4,1))</f>
        <v>0</v>
      </c>
      <c r="F4" s="118">
        <f>INDEX([2]ECRIRE!BY4,MATCH(9^9^9,[2]ECRIRE!BY4,1))</f>
        <v>0</v>
      </c>
      <c r="G4" s="118">
        <f>INDEX([2]OUTILS!CE4,MATCH(9^9^9,[2]OUTILS!CE4,1))</f>
        <v>72.966903073286048</v>
      </c>
      <c r="H4" s="119" t="s">
        <v>8</v>
      </c>
      <c r="I4" s="120" t="str">
        <f>IF(AND(D4&gt;=75,D4&lt;=100),"Acquis",IF(AND(D4&gt;=50,D4&lt;75),"En cours d'acquisition",IF(AND(D4&gt;0,D4&lt;50),"Non acquis", "Non évalué")))</f>
        <v>Acquis</v>
      </c>
      <c r="J4" s="120" t="str">
        <f t="shared" si="0"/>
        <v>Non évalué</v>
      </c>
      <c r="K4" s="120" t="str">
        <f t="shared" si="0"/>
        <v>Non évalué</v>
      </c>
      <c r="L4" s="120" t="str">
        <f t="shared" si="0"/>
        <v>En cours d'acquisition</v>
      </c>
    </row>
    <row r="5" spans="1:12" ht="19.95" customHeight="1" thickTop="1" thickBot="1" x14ac:dyDescent="0.35">
      <c r="A5" s="121" t="s">
        <v>11</v>
      </c>
      <c r="B5" s="115" t="str">
        <f>INDEX([2]ELEVES!B5,MATCH("zzz",[2]ELEVES!B5,1))</f>
        <v>SCHTROUMPF</v>
      </c>
      <c r="C5" s="116" t="str">
        <f>INDEX([2]ELEVES!C5,MATCH("zzz",[2]ELEVES!C5,1))</f>
        <v>GRINCHEUX</v>
      </c>
      <c r="D5" s="117">
        <f>INDEX([2]LIRE!BG5,MATCH(9^9^9,[2]LIRE!BG5,1))</f>
        <v>64.705882352941174</v>
      </c>
      <c r="E5" s="118">
        <f>INDEX([2]PARLER_ECOUTER!AU5,MATCH(9^9^9,[2]PARLER_ECOUTER!AU5,1))</f>
        <v>0</v>
      </c>
      <c r="F5" s="118">
        <f>INDEX([2]ECRIRE!BY5,MATCH(9^9^9,[2]ECRIRE!BY5,1))</f>
        <v>0</v>
      </c>
      <c r="G5" s="118">
        <f>INDEX([2]OUTILS!CE5,MATCH(9^9^9,[2]OUTILS!CE5,1))</f>
        <v>88.333333333333329</v>
      </c>
      <c r="H5" s="119" t="s">
        <v>11</v>
      </c>
      <c r="I5" s="120" t="str">
        <f>IF(AND(D5&gt;=75,D5&lt;=100),"Acquis",IF(AND(D5&gt;=50,D5&lt;75),"En cours d'acquisition",IF(AND(D5&gt;0,D5&lt;50),"Non acquis", "Non évalué")))</f>
        <v>En cours d'acquisition</v>
      </c>
      <c r="J5" s="120" t="str">
        <f t="shared" si="0"/>
        <v>Non évalué</v>
      </c>
      <c r="K5" s="120" t="str">
        <f t="shared" si="0"/>
        <v>Non évalué</v>
      </c>
      <c r="L5" s="120" t="str">
        <f t="shared" si="0"/>
        <v>Acquis</v>
      </c>
    </row>
    <row r="6" spans="1:12" ht="19.95" customHeight="1" thickTop="1" thickBot="1" x14ac:dyDescent="0.35">
      <c r="A6" s="121" t="s">
        <v>14</v>
      </c>
      <c r="B6" s="115" t="str">
        <f>INDEX([2]ELEVES!B6,MATCH("zzz",[2]ELEVES!B6,1))</f>
        <v>Duck</v>
      </c>
      <c r="C6" s="116" t="str">
        <f>INDEX([2]ELEVES!C6,MATCH("zzz",[2]ELEVES!C6,1))</f>
        <v>donald</v>
      </c>
      <c r="D6" s="117">
        <f>INDEX([2]LIRE!BG6,MATCH(9^9^9,[2]LIRE!BG6,1))</f>
        <v>82.35294117647058</v>
      </c>
      <c r="E6" s="118">
        <f>INDEX([2]PARLER_ECOUTER!AU6,MATCH(9^9^9,[2]PARLER_ECOUTER!AU6,1))</f>
        <v>0</v>
      </c>
      <c r="F6" s="118">
        <f>INDEX([2]ECRIRE!BY6,MATCH(9^9^9,[2]ECRIRE!BY6,1))</f>
        <v>0</v>
      </c>
      <c r="G6" s="118">
        <f>INDEX([2]OUTILS!CE6,MATCH(9^9^9,[2]OUTILS!CE6,1))</f>
        <v>0</v>
      </c>
      <c r="H6" s="119" t="s">
        <v>14</v>
      </c>
      <c r="I6" s="120" t="str">
        <f t="shared" ref="I6:L32" si="1">IF(AND(D6&gt;=75,D6&lt;=100),"Acquis",IF(AND(D6&gt;=50,D6&lt;75),"En cours d'acquisition",IF(AND(D6&gt;0,D6&lt;50),"Non acquis", "Non évalué")))</f>
        <v>Acquis</v>
      </c>
      <c r="J6" s="120" t="str">
        <f t="shared" si="0"/>
        <v>Non évalué</v>
      </c>
      <c r="K6" s="120" t="str">
        <f t="shared" si="0"/>
        <v>Non évalué</v>
      </c>
      <c r="L6" s="120" t="str">
        <f t="shared" si="0"/>
        <v>Non évalué</v>
      </c>
    </row>
    <row r="7" spans="1:12" ht="19.95" customHeight="1" thickTop="1" thickBot="1" x14ac:dyDescent="0.35">
      <c r="A7" s="121" t="s">
        <v>17</v>
      </c>
      <c r="B7" s="115" t="str">
        <f>INDEX([2]ELEVES!B7,MATCH("zzz",[2]ELEVES!B7,1))</f>
        <v>vvvv</v>
      </c>
      <c r="C7" s="116" t="str">
        <f>INDEX([2]ELEVES!C7,MATCH("zzz",[2]ELEVES!C7,1))</f>
        <v>lala</v>
      </c>
      <c r="D7" s="117">
        <f>INDEX([2]LIRE!BG7,MATCH(9^9^9,[2]LIRE!BG7,1))</f>
        <v>100</v>
      </c>
      <c r="E7" s="118">
        <f>INDEX([2]PARLER_ECOUTER!AU7,MATCH(9^9^9,[2]PARLER_ECOUTER!AU7,1))</f>
        <v>0</v>
      </c>
      <c r="F7" s="118">
        <f>INDEX([2]ECRIRE!BY7,MATCH(9^9^9,[2]ECRIRE!BY7,1))</f>
        <v>0</v>
      </c>
      <c r="G7" s="118">
        <f>INDEX([2]OUTILS!CE7,MATCH(9^9^9,[2]OUTILS!CE7,1))</f>
        <v>0</v>
      </c>
      <c r="H7" s="119" t="s">
        <v>17</v>
      </c>
      <c r="I7" s="120" t="str">
        <f t="shared" si="1"/>
        <v>Acquis</v>
      </c>
      <c r="J7" s="120" t="str">
        <f t="shared" si="0"/>
        <v>Non évalué</v>
      </c>
      <c r="K7" s="120" t="str">
        <f t="shared" si="0"/>
        <v>Non évalué</v>
      </c>
      <c r="L7" s="120" t="str">
        <f t="shared" si="0"/>
        <v>Non évalué</v>
      </c>
    </row>
    <row r="8" spans="1:12" ht="19.95" customHeight="1" thickTop="1" thickBot="1" x14ac:dyDescent="0.35">
      <c r="A8" s="121" t="s">
        <v>18</v>
      </c>
      <c r="B8" s="115" t="e">
        <f>INDEX([2]ELEVES!B8,MATCH("zzz",[2]ELEVES!B8,1))</f>
        <v>#N/A</v>
      </c>
      <c r="C8" s="116" t="e">
        <f>INDEX([2]ELEVES!C8,MATCH("zzz",[2]ELEVES!C8,1))</f>
        <v>#N/A</v>
      </c>
      <c r="D8" s="117">
        <f>INDEX([2]LIRE!BG8,MATCH(9^9^9,[2]LIRE!BG8,1))</f>
        <v>71.428571428571431</v>
      </c>
      <c r="E8" s="118">
        <f>INDEX([2]PARLER_ECOUTER!AU8,MATCH(9^9^9,[2]PARLER_ECOUTER!AU8,1))</f>
        <v>0</v>
      </c>
      <c r="F8" s="118">
        <f>INDEX([2]ECRIRE!BY8,MATCH(9^9^9,[2]ECRIRE!BY8,1))</f>
        <v>0</v>
      </c>
      <c r="G8" s="118">
        <f>INDEX([2]OUTILS!CE8,MATCH(9^9^9,[2]OUTILS!CE8,1))</f>
        <v>0</v>
      </c>
      <c r="H8" s="119" t="s">
        <v>18</v>
      </c>
      <c r="I8" s="120" t="str">
        <f t="shared" si="1"/>
        <v>En cours d'acquisition</v>
      </c>
      <c r="J8" s="120" t="str">
        <f t="shared" si="0"/>
        <v>Non évalué</v>
      </c>
      <c r="K8" s="120" t="str">
        <f t="shared" si="0"/>
        <v>Non évalué</v>
      </c>
      <c r="L8" s="120" t="str">
        <f t="shared" si="0"/>
        <v>Non évalué</v>
      </c>
    </row>
    <row r="9" spans="1:12" ht="19.95" customHeight="1" thickTop="1" thickBot="1" x14ac:dyDescent="0.35">
      <c r="A9" s="121" t="s">
        <v>19</v>
      </c>
      <c r="B9" s="115" t="e">
        <f>INDEX([2]ELEVES!B9,MATCH("zzz",[2]ELEVES!B9,1))</f>
        <v>#N/A</v>
      </c>
      <c r="C9" s="116" t="e">
        <f>INDEX([2]ELEVES!C9,MATCH("zzz",[2]ELEVES!C9,1))</f>
        <v>#N/A</v>
      </c>
      <c r="D9" s="117">
        <f>INDEX([2]LIRE!BG9,MATCH(9^9^9,[2]LIRE!BG9,1))</f>
        <v>0</v>
      </c>
      <c r="E9" s="118">
        <f>INDEX([2]PARLER_ECOUTER!AU9,MATCH(9^9^9,[2]PARLER_ECOUTER!AU9,1))</f>
        <v>0</v>
      </c>
      <c r="F9" s="118">
        <f>INDEX([2]ECRIRE!BY9,MATCH(9^9^9,[2]ECRIRE!BY9,1))</f>
        <v>0</v>
      </c>
      <c r="G9" s="118">
        <f>INDEX([2]OUTILS!CE9,MATCH(9^9^9,[2]OUTILS!CE9,1))</f>
        <v>0</v>
      </c>
      <c r="H9" s="119" t="s">
        <v>19</v>
      </c>
      <c r="I9" s="120" t="str">
        <f t="shared" si="1"/>
        <v>Non évalué</v>
      </c>
      <c r="J9" s="120" t="str">
        <f t="shared" si="0"/>
        <v>Non évalué</v>
      </c>
      <c r="K9" s="120" t="str">
        <f t="shared" si="0"/>
        <v>Non évalué</v>
      </c>
      <c r="L9" s="120" t="str">
        <f t="shared" si="0"/>
        <v>Non évalué</v>
      </c>
    </row>
    <row r="10" spans="1:12" ht="19.95" customHeight="1" thickTop="1" thickBot="1" x14ac:dyDescent="0.35">
      <c r="A10" s="121" t="s">
        <v>20</v>
      </c>
      <c r="B10" s="115" t="e">
        <f>INDEX([2]ELEVES!B10,MATCH("zzz",[2]ELEVES!B10,1))</f>
        <v>#N/A</v>
      </c>
      <c r="C10" s="116" t="e">
        <f>INDEX([2]ELEVES!C10,MATCH("zzz",[2]ELEVES!C10,1))</f>
        <v>#N/A</v>
      </c>
      <c r="D10" s="117">
        <f>INDEX([2]LIRE!BG10,MATCH(9^9^9,[2]LIRE!BG10,1))</f>
        <v>0</v>
      </c>
      <c r="E10" s="118">
        <f>INDEX([2]PARLER_ECOUTER!AU10,MATCH(9^9^9,[2]PARLER_ECOUTER!AU10,1))</f>
        <v>0</v>
      </c>
      <c r="F10" s="118">
        <f>INDEX([2]ECRIRE!BY10,MATCH(9^9^9,[2]ECRIRE!BY10,1))</f>
        <v>0</v>
      </c>
      <c r="G10" s="118">
        <f>INDEX([2]OUTILS!CE10,MATCH(9^9^9,[2]OUTILS!CE10,1))</f>
        <v>0</v>
      </c>
      <c r="H10" s="119" t="s">
        <v>20</v>
      </c>
      <c r="I10" s="120" t="str">
        <f t="shared" si="1"/>
        <v>Non évalué</v>
      </c>
      <c r="J10" s="120" t="str">
        <f t="shared" si="0"/>
        <v>Non évalué</v>
      </c>
      <c r="K10" s="120" t="str">
        <f t="shared" si="0"/>
        <v>Non évalué</v>
      </c>
      <c r="L10" s="120" t="str">
        <f t="shared" si="0"/>
        <v>Non évalué</v>
      </c>
    </row>
    <row r="11" spans="1:12" ht="19.95" customHeight="1" thickTop="1" thickBot="1" x14ac:dyDescent="0.35">
      <c r="A11" s="121" t="s">
        <v>21</v>
      </c>
      <c r="B11" s="115" t="e">
        <f>INDEX([2]ELEVES!B11,MATCH("zzz",[2]ELEVES!B11,1))</f>
        <v>#N/A</v>
      </c>
      <c r="C11" s="116" t="e">
        <f>INDEX([2]ELEVES!C11,MATCH("zzz",[2]ELEVES!C11,1))</f>
        <v>#N/A</v>
      </c>
      <c r="D11" s="117">
        <f>INDEX([2]LIRE!BG11,MATCH(9^9^9,[2]LIRE!BG11,1))</f>
        <v>0</v>
      </c>
      <c r="E11" s="118">
        <f>INDEX([2]PARLER_ECOUTER!AU11,MATCH(9^9^9,[2]PARLER_ECOUTER!AU11,1))</f>
        <v>0</v>
      </c>
      <c r="F11" s="118">
        <f>INDEX([2]ECRIRE!BY11,MATCH(9^9^9,[2]ECRIRE!BY11,1))</f>
        <v>0</v>
      </c>
      <c r="G11" s="118">
        <f>INDEX([2]OUTILS!CE11,MATCH(9^9^9,[2]OUTILS!CE11,1))</f>
        <v>0</v>
      </c>
      <c r="H11" s="119" t="s">
        <v>21</v>
      </c>
      <c r="I11" s="120" t="str">
        <f t="shared" si="1"/>
        <v>Non évalué</v>
      </c>
      <c r="J11" s="120" t="str">
        <f t="shared" si="0"/>
        <v>Non évalué</v>
      </c>
      <c r="K11" s="120" t="str">
        <f t="shared" si="0"/>
        <v>Non évalué</v>
      </c>
      <c r="L11" s="120" t="str">
        <f t="shared" si="0"/>
        <v>Non évalué</v>
      </c>
    </row>
    <row r="12" spans="1:12" ht="19.95" customHeight="1" thickTop="1" thickBot="1" x14ac:dyDescent="0.35">
      <c r="A12" s="121" t="s">
        <v>22</v>
      </c>
      <c r="B12" s="115" t="e">
        <f>INDEX([2]ELEVES!B12,MATCH("zzz",[2]ELEVES!B12,1))</f>
        <v>#N/A</v>
      </c>
      <c r="C12" s="116" t="e">
        <f>INDEX([2]ELEVES!C12,MATCH("zzz",[2]ELEVES!C12,1))</f>
        <v>#N/A</v>
      </c>
      <c r="D12" s="117">
        <f>INDEX([2]LIRE!BG12,MATCH(9^9^9,[2]LIRE!BG12,1))</f>
        <v>0</v>
      </c>
      <c r="E12" s="118">
        <f>INDEX([2]PARLER_ECOUTER!AU12,MATCH(9^9^9,[2]PARLER_ECOUTER!AU12,1))</f>
        <v>0</v>
      </c>
      <c r="F12" s="118">
        <f>INDEX([2]ECRIRE!BY12,MATCH(9^9^9,[2]ECRIRE!BY12,1))</f>
        <v>0</v>
      </c>
      <c r="G12" s="118">
        <f>INDEX([2]OUTILS!CE12,MATCH(9^9^9,[2]OUTILS!CE12,1))</f>
        <v>0</v>
      </c>
      <c r="H12" s="119" t="s">
        <v>22</v>
      </c>
      <c r="I12" s="120" t="str">
        <f t="shared" si="1"/>
        <v>Non évalué</v>
      </c>
      <c r="J12" s="120" t="str">
        <f t="shared" si="0"/>
        <v>Non évalué</v>
      </c>
      <c r="K12" s="120" t="str">
        <f t="shared" si="0"/>
        <v>Non évalué</v>
      </c>
      <c r="L12" s="120" t="str">
        <f t="shared" si="0"/>
        <v>Non évalué</v>
      </c>
    </row>
    <row r="13" spans="1:12" ht="19.95" customHeight="1" thickTop="1" thickBot="1" x14ac:dyDescent="0.35">
      <c r="A13" s="121" t="s">
        <v>23</v>
      </c>
      <c r="B13" s="115" t="e">
        <f>INDEX([2]ELEVES!B13,MATCH("zzz",[2]ELEVES!B13,1))</f>
        <v>#N/A</v>
      </c>
      <c r="C13" s="116" t="e">
        <f>INDEX([2]ELEVES!C13,MATCH("zzz",[2]ELEVES!C13,1))</f>
        <v>#N/A</v>
      </c>
      <c r="D13" s="117">
        <f>INDEX([2]LIRE!BG13,MATCH(9^9^9,[2]LIRE!BG13,1))</f>
        <v>0</v>
      </c>
      <c r="E13" s="118">
        <f>INDEX([2]PARLER_ECOUTER!AU13,MATCH(9^9^9,[2]PARLER_ECOUTER!AU13,1))</f>
        <v>0</v>
      </c>
      <c r="F13" s="118">
        <f>INDEX([2]ECRIRE!BY13,MATCH(9^9^9,[2]ECRIRE!BY13,1))</f>
        <v>0</v>
      </c>
      <c r="G13" s="118">
        <f>INDEX([2]OUTILS!CE13,MATCH(9^9^9,[2]OUTILS!CE13,1))</f>
        <v>0</v>
      </c>
      <c r="H13" s="119" t="s">
        <v>23</v>
      </c>
      <c r="I13" s="120" t="str">
        <f t="shared" si="1"/>
        <v>Non évalué</v>
      </c>
      <c r="J13" s="120" t="str">
        <f t="shared" si="0"/>
        <v>Non évalué</v>
      </c>
      <c r="K13" s="120" t="str">
        <f t="shared" si="0"/>
        <v>Non évalué</v>
      </c>
      <c r="L13" s="120" t="str">
        <f t="shared" si="0"/>
        <v>Non évalué</v>
      </c>
    </row>
    <row r="14" spans="1:12" ht="19.95" customHeight="1" thickTop="1" thickBot="1" x14ac:dyDescent="0.35">
      <c r="A14" s="121" t="s">
        <v>24</v>
      </c>
      <c r="B14" s="115" t="e">
        <f>INDEX([2]ELEVES!B14,MATCH("zzz",[2]ELEVES!B14,1))</f>
        <v>#N/A</v>
      </c>
      <c r="C14" s="116" t="e">
        <f>INDEX([2]ELEVES!C14,MATCH("zzz",[2]ELEVES!C14,1))</f>
        <v>#N/A</v>
      </c>
      <c r="D14" s="117">
        <f>INDEX([2]LIRE!BG14,MATCH(9^9^9,[2]LIRE!BG14,1))</f>
        <v>0</v>
      </c>
      <c r="E14" s="118">
        <f>INDEX([2]PARLER_ECOUTER!AU14,MATCH(9^9^9,[2]PARLER_ECOUTER!AU14,1))</f>
        <v>0</v>
      </c>
      <c r="F14" s="118">
        <f>INDEX([2]ECRIRE!BY14,MATCH(9^9^9,[2]ECRIRE!BY14,1))</f>
        <v>0</v>
      </c>
      <c r="G14" s="118">
        <f>INDEX([2]OUTILS!CE14,MATCH(9^9^9,[2]OUTILS!CE14,1))</f>
        <v>0</v>
      </c>
      <c r="H14" s="119" t="s">
        <v>24</v>
      </c>
      <c r="I14" s="120" t="str">
        <f t="shared" si="1"/>
        <v>Non évalué</v>
      </c>
      <c r="J14" s="120" t="str">
        <f t="shared" si="0"/>
        <v>Non évalué</v>
      </c>
      <c r="K14" s="120" t="str">
        <f t="shared" si="0"/>
        <v>Non évalué</v>
      </c>
      <c r="L14" s="120" t="str">
        <f t="shared" si="0"/>
        <v>Non évalué</v>
      </c>
    </row>
    <row r="15" spans="1:12" ht="19.95" customHeight="1" thickTop="1" thickBot="1" x14ac:dyDescent="0.35">
      <c r="A15" s="121" t="s">
        <v>25</v>
      </c>
      <c r="B15" s="115" t="e">
        <f>INDEX([2]ELEVES!B15,MATCH("zzz",[2]ELEVES!B15,1))</f>
        <v>#N/A</v>
      </c>
      <c r="C15" s="116" t="e">
        <f>INDEX([2]ELEVES!C15,MATCH("zzz",[2]ELEVES!C15,1))</f>
        <v>#N/A</v>
      </c>
      <c r="D15" s="117">
        <f>INDEX([2]LIRE!BG15,MATCH(9^9^9,[2]LIRE!BG15,1))</f>
        <v>0</v>
      </c>
      <c r="E15" s="118">
        <f>INDEX([2]PARLER_ECOUTER!AU15,MATCH(9^9^9,[2]PARLER_ECOUTER!AU15,1))</f>
        <v>0</v>
      </c>
      <c r="F15" s="118">
        <f>INDEX([2]ECRIRE!BY15,MATCH(9^9^9,[2]ECRIRE!BY15,1))</f>
        <v>0</v>
      </c>
      <c r="G15" s="118">
        <f>INDEX([2]OUTILS!CE15,MATCH(9^9^9,[2]OUTILS!CE15,1))</f>
        <v>0</v>
      </c>
      <c r="H15" s="119" t="s">
        <v>25</v>
      </c>
      <c r="I15" s="120" t="str">
        <f t="shared" si="1"/>
        <v>Non évalué</v>
      </c>
      <c r="J15" s="120" t="str">
        <f t="shared" si="0"/>
        <v>Non évalué</v>
      </c>
      <c r="K15" s="120" t="str">
        <f t="shared" si="0"/>
        <v>Non évalué</v>
      </c>
      <c r="L15" s="120" t="str">
        <f t="shared" si="0"/>
        <v>Non évalué</v>
      </c>
    </row>
    <row r="16" spans="1:12" ht="19.95" customHeight="1" thickTop="1" thickBot="1" x14ac:dyDescent="0.35">
      <c r="A16" s="121" t="s">
        <v>26</v>
      </c>
      <c r="B16" s="115" t="e">
        <f>INDEX([2]ELEVES!B16,MATCH("zzz",[2]ELEVES!B16,1))</f>
        <v>#N/A</v>
      </c>
      <c r="C16" s="116" t="e">
        <f>INDEX([2]ELEVES!C16,MATCH("zzz",[2]ELEVES!C16,1))</f>
        <v>#N/A</v>
      </c>
      <c r="D16" s="117">
        <f>INDEX([2]LIRE!BG16,MATCH(9^9^9,[2]LIRE!BG16,1))</f>
        <v>0</v>
      </c>
      <c r="E16" s="118">
        <f>INDEX([2]PARLER_ECOUTER!AU16,MATCH(9^9^9,[2]PARLER_ECOUTER!AU16,1))</f>
        <v>0</v>
      </c>
      <c r="F16" s="118">
        <f>INDEX([2]ECRIRE!BY16,MATCH(9^9^9,[2]ECRIRE!BY16,1))</f>
        <v>0</v>
      </c>
      <c r="G16" s="118">
        <f>INDEX([2]OUTILS!CE16,MATCH(9^9^9,[2]OUTILS!CE16,1))</f>
        <v>0</v>
      </c>
      <c r="H16" s="119" t="s">
        <v>26</v>
      </c>
      <c r="I16" s="120" t="str">
        <f t="shared" si="1"/>
        <v>Non évalué</v>
      </c>
      <c r="J16" s="120" t="str">
        <f t="shared" si="0"/>
        <v>Non évalué</v>
      </c>
      <c r="K16" s="120" t="str">
        <f t="shared" si="0"/>
        <v>Non évalué</v>
      </c>
      <c r="L16" s="120" t="str">
        <f t="shared" si="0"/>
        <v>Non évalué</v>
      </c>
    </row>
    <row r="17" spans="1:12" ht="19.95" customHeight="1" thickTop="1" thickBot="1" x14ac:dyDescent="0.35">
      <c r="A17" s="121" t="s">
        <v>27</v>
      </c>
      <c r="B17" s="115" t="e">
        <f>INDEX([2]ELEVES!B17,MATCH("zzz",[2]ELEVES!B17,1))</f>
        <v>#N/A</v>
      </c>
      <c r="C17" s="116" t="e">
        <f>INDEX([2]ELEVES!C17,MATCH("zzz",[2]ELEVES!C17,1))</f>
        <v>#N/A</v>
      </c>
      <c r="D17" s="117">
        <f>INDEX([2]LIRE!BG17,MATCH(9^9^9,[2]LIRE!BG17,1))</f>
        <v>0</v>
      </c>
      <c r="E17" s="118">
        <f>INDEX([2]PARLER_ECOUTER!AU17,MATCH(9^9^9,[2]PARLER_ECOUTER!AU17,1))</f>
        <v>0</v>
      </c>
      <c r="F17" s="118">
        <f>INDEX([2]ECRIRE!BY17,MATCH(9^9^9,[2]ECRIRE!BY17,1))</f>
        <v>0</v>
      </c>
      <c r="G17" s="118">
        <f>INDEX([2]OUTILS!CE17,MATCH(9^9^9,[2]OUTILS!CE17,1))</f>
        <v>0</v>
      </c>
      <c r="H17" s="119" t="s">
        <v>27</v>
      </c>
      <c r="I17" s="120" t="str">
        <f t="shared" si="1"/>
        <v>Non évalué</v>
      </c>
      <c r="J17" s="120" t="str">
        <f t="shared" si="0"/>
        <v>Non évalué</v>
      </c>
      <c r="K17" s="120" t="str">
        <f t="shared" si="0"/>
        <v>Non évalué</v>
      </c>
      <c r="L17" s="120" t="str">
        <f t="shared" si="0"/>
        <v>Non évalué</v>
      </c>
    </row>
    <row r="18" spans="1:12" ht="19.95" customHeight="1" thickTop="1" thickBot="1" x14ac:dyDescent="0.35">
      <c r="A18" s="121" t="s">
        <v>28</v>
      </c>
      <c r="B18" s="115" t="e">
        <f>INDEX([2]ELEVES!B18,MATCH("zzz",[2]ELEVES!B18,1))</f>
        <v>#N/A</v>
      </c>
      <c r="C18" s="116" t="e">
        <f>INDEX([2]ELEVES!C18,MATCH("zzz",[2]ELEVES!C18,1))</f>
        <v>#N/A</v>
      </c>
      <c r="D18" s="117">
        <f>INDEX([2]LIRE!BG18,MATCH(9^9^9,[2]LIRE!BG18,1))</f>
        <v>0</v>
      </c>
      <c r="E18" s="118">
        <f>INDEX([2]PARLER_ECOUTER!AU18,MATCH(9^9^9,[2]PARLER_ECOUTER!AU18,1))</f>
        <v>0</v>
      </c>
      <c r="F18" s="118">
        <f>INDEX([2]ECRIRE!BY18,MATCH(9^9^9,[2]ECRIRE!BY18,1))</f>
        <v>0</v>
      </c>
      <c r="G18" s="118">
        <f>INDEX([2]OUTILS!CE18,MATCH(9^9^9,[2]OUTILS!CE18,1))</f>
        <v>0</v>
      </c>
      <c r="H18" s="119" t="s">
        <v>28</v>
      </c>
      <c r="I18" s="120" t="str">
        <f t="shared" si="1"/>
        <v>Non évalué</v>
      </c>
      <c r="J18" s="120" t="str">
        <f t="shared" si="0"/>
        <v>Non évalué</v>
      </c>
      <c r="K18" s="120" t="str">
        <f t="shared" si="0"/>
        <v>Non évalué</v>
      </c>
      <c r="L18" s="120" t="str">
        <f t="shared" si="0"/>
        <v>Non évalué</v>
      </c>
    </row>
    <row r="19" spans="1:12" ht="19.95" customHeight="1" thickTop="1" thickBot="1" x14ac:dyDescent="0.35">
      <c r="A19" s="121" t="s">
        <v>29</v>
      </c>
      <c r="B19" s="115" t="e">
        <f>INDEX([2]ELEVES!B19,MATCH("zzz",[2]ELEVES!B19,1))</f>
        <v>#N/A</v>
      </c>
      <c r="C19" s="116" t="e">
        <f>INDEX([2]ELEVES!C19,MATCH("zzz",[2]ELEVES!C19,1))</f>
        <v>#N/A</v>
      </c>
      <c r="D19" s="117">
        <f>INDEX([2]LIRE!BG19,MATCH(9^9^9,[2]LIRE!BG19,1))</f>
        <v>0</v>
      </c>
      <c r="E19" s="118">
        <f>INDEX([2]PARLER_ECOUTER!AU19,MATCH(9^9^9,[2]PARLER_ECOUTER!AU19,1))</f>
        <v>0</v>
      </c>
      <c r="F19" s="118">
        <f>INDEX([2]ECRIRE!BY19,MATCH(9^9^9,[2]ECRIRE!BY19,1))</f>
        <v>0</v>
      </c>
      <c r="G19" s="118">
        <f>INDEX([2]OUTILS!CE19,MATCH(9^9^9,[2]OUTILS!CE19,1))</f>
        <v>0</v>
      </c>
      <c r="H19" s="119" t="s">
        <v>29</v>
      </c>
      <c r="I19" s="120" t="str">
        <f t="shared" si="1"/>
        <v>Non évalué</v>
      </c>
      <c r="J19" s="120" t="str">
        <f t="shared" si="1"/>
        <v>Non évalué</v>
      </c>
      <c r="K19" s="120" t="str">
        <f t="shared" si="1"/>
        <v>Non évalué</v>
      </c>
      <c r="L19" s="120" t="str">
        <f t="shared" si="1"/>
        <v>Non évalué</v>
      </c>
    </row>
    <row r="20" spans="1:12" ht="19.95" customHeight="1" thickTop="1" thickBot="1" x14ac:dyDescent="0.35">
      <c r="A20" s="121" t="s">
        <v>30</v>
      </c>
      <c r="B20" s="115" t="e">
        <f>INDEX([2]ELEVES!B20,MATCH("zzz",[2]ELEVES!B20,1))</f>
        <v>#N/A</v>
      </c>
      <c r="C20" s="116" t="e">
        <f>INDEX([2]ELEVES!C20,MATCH("zzz",[2]ELEVES!C20,1))</f>
        <v>#N/A</v>
      </c>
      <c r="D20" s="117">
        <f>INDEX([2]LIRE!BG20,MATCH(9^9^9,[2]LIRE!BG20,1))</f>
        <v>0</v>
      </c>
      <c r="E20" s="118">
        <f>INDEX([2]PARLER_ECOUTER!AU20,MATCH(9^9^9,[2]PARLER_ECOUTER!AU20,1))</f>
        <v>0</v>
      </c>
      <c r="F20" s="118">
        <f>INDEX([2]ECRIRE!BY20,MATCH(9^9^9,[2]ECRIRE!BY20,1))</f>
        <v>0</v>
      </c>
      <c r="G20" s="118">
        <f>INDEX([2]OUTILS!CE20,MATCH(9^9^9,[2]OUTILS!CE20,1))</f>
        <v>0</v>
      </c>
      <c r="H20" s="119" t="s">
        <v>30</v>
      </c>
      <c r="I20" s="120" t="str">
        <f t="shared" si="1"/>
        <v>Non évalué</v>
      </c>
      <c r="J20" s="120" t="str">
        <f t="shared" si="1"/>
        <v>Non évalué</v>
      </c>
      <c r="K20" s="120" t="str">
        <f t="shared" si="1"/>
        <v>Non évalué</v>
      </c>
      <c r="L20" s="120" t="str">
        <f t="shared" si="1"/>
        <v>Non évalué</v>
      </c>
    </row>
    <row r="21" spans="1:12" ht="19.95" customHeight="1" thickTop="1" thickBot="1" x14ac:dyDescent="0.35">
      <c r="A21" s="121" t="s">
        <v>31</v>
      </c>
      <c r="B21" s="115" t="e">
        <f>INDEX([2]ELEVES!B21,MATCH("zzz",[2]ELEVES!B21,1))</f>
        <v>#N/A</v>
      </c>
      <c r="C21" s="116" t="e">
        <f>INDEX([2]ELEVES!C21,MATCH("zzz",[2]ELEVES!C21,1))</f>
        <v>#N/A</v>
      </c>
      <c r="D21" s="117">
        <f>INDEX([2]LIRE!BG21,MATCH(9^9^9,[2]LIRE!BG21,1))</f>
        <v>0</v>
      </c>
      <c r="E21" s="118">
        <f>INDEX([2]PARLER_ECOUTER!AU21,MATCH(9^9^9,[2]PARLER_ECOUTER!AU21,1))</f>
        <v>0</v>
      </c>
      <c r="F21" s="118">
        <f>INDEX([2]ECRIRE!BY21,MATCH(9^9^9,[2]ECRIRE!BY21,1))</f>
        <v>0</v>
      </c>
      <c r="G21" s="118">
        <f>INDEX([2]OUTILS!CE21,MATCH(9^9^9,[2]OUTILS!CE21,1))</f>
        <v>0</v>
      </c>
      <c r="H21" s="119" t="s">
        <v>31</v>
      </c>
      <c r="I21" s="120" t="str">
        <f t="shared" si="1"/>
        <v>Non évalué</v>
      </c>
      <c r="J21" s="120" t="str">
        <f t="shared" si="1"/>
        <v>Non évalué</v>
      </c>
      <c r="K21" s="120" t="str">
        <f t="shared" si="1"/>
        <v>Non évalué</v>
      </c>
      <c r="L21" s="120" t="str">
        <f t="shared" si="1"/>
        <v>Non évalué</v>
      </c>
    </row>
    <row r="22" spans="1:12" ht="19.95" customHeight="1" thickTop="1" thickBot="1" x14ac:dyDescent="0.35">
      <c r="A22" s="121" t="s">
        <v>32</v>
      </c>
      <c r="B22" s="115" t="e">
        <f>INDEX([2]ELEVES!B22,MATCH("zzz",[2]ELEVES!B22,1))</f>
        <v>#N/A</v>
      </c>
      <c r="C22" s="116" t="e">
        <f>INDEX([2]ELEVES!C22,MATCH("zzz",[2]ELEVES!C22,1))</f>
        <v>#N/A</v>
      </c>
      <c r="D22" s="117">
        <f>INDEX([2]LIRE!BG22,MATCH(9^9^9,[2]LIRE!BG22,1))</f>
        <v>0</v>
      </c>
      <c r="E22" s="118">
        <f>INDEX([2]PARLER_ECOUTER!AU22,MATCH(9^9^9,[2]PARLER_ECOUTER!AU22,1))</f>
        <v>0</v>
      </c>
      <c r="F22" s="118">
        <f>INDEX([2]ECRIRE!BY22,MATCH(9^9^9,[2]ECRIRE!BY22,1))</f>
        <v>0</v>
      </c>
      <c r="G22" s="118">
        <f>INDEX([2]OUTILS!CE22,MATCH(9^9^9,[2]OUTILS!CE22,1))</f>
        <v>0</v>
      </c>
      <c r="H22" s="119" t="s">
        <v>32</v>
      </c>
      <c r="I22" s="120" t="str">
        <f t="shared" si="1"/>
        <v>Non évalué</v>
      </c>
      <c r="J22" s="120" t="str">
        <f t="shared" si="1"/>
        <v>Non évalué</v>
      </c>
      <c r="K22" s="120" t="str">
        <f t="shared" si="1"/>
        <v>Non évalué</v>
      </c>
      <c r="L22" s="120" t="str">
        <f t="shared" si="1"/>
        <v>Non évalué</v>
      </c>
    </row>
    <row r="23" spans="1:12" ht="19.95" customHeight="1" thickTop="1" thickBot="1" x14ac:dyDescent="0.35">
      <c r="A23" s="122" t="s">
        <v>33</v>
      </c>
      <c r="B23" s="115" t="e">
        <f>INDEX([2]ELEVES!B23,MATCH("zzz",[2]ELEVES!B23,1))</f>
        <v>#N/A</v>
      </c>
      <c r="C23" s="116" t="e">
        <f>INDEX([2]ELEVES!C23,MATCH("zzz",[2]ELEVES!C23,1))</f>
        <v>#N/A</v>
      </c>
      <c r="D23" s="117">
        <f>INDEX([2]LIRE!BG23,MATCH(9^9^9,[2]LIRE!BG23,1))</f>
        <v>0</v>
      </c>
      <c r="E23" s="118">
        <f>INDEX([2]PARLER_ECOUTER!AU23,MATCH(9^9^9,[2]PARLER_ECOUTER!AU23,1))</f>
        <v>0</v>
      </c>
      <c r="F23" s="118">
        <f>INDEX([2]ECRIRE!BY23,MATCH(9^9^9,[2]ECRIRE!BY23,1))</f>
        <v>0</v>
      </c>
      <c r="G23" s="118">
        <f>INDEX([2]OUTILS!CE23,MATCH(9^9^9,[2]OUTILS!CE23,1))</f>
        <v>0</v>
      </c>
      <c r="H23" s="119" t="s">
        <v>33</v>
      </c>
      <c r="I23" s="120" t="str">
        <f t="shared" si="1"/>
        <v>Non évalué</v>
      </c>
      <c r="J23" s="120" t="str">
        <f t="shared" si="1"/>
        <v>Non évalué</v>
      </c>
      <c r="K23" s="120" t="str">
        <f t="shared" si="1"/>
        <v>Non évalué</v>
      </c>
      <c r="L23" s="120" t="str">
        <f t="shared" si="1"/>
        <v>Non évalué</v>
      </c>
    </row>
    <row r="24" spans="1:12" ht="19.95" customHeight="1" thickTop="1" thickBot="1" x14ac:dyDescent="0.35">
      <c r="A24" s="123" t="s">
        <v>34</v>
      </c>
      <c r="B24" s="115" t="e">
        <f>INDEX([2]ELEVES!B24,MATCH("zzz",[2]ELEVES!B24,1))</f>
        <v>#N/A</v>
      </c>
      <c r="C24" s="116" t="e">
        <f>INDEX([2]ELEVES!C24,MATCH("zzz",[2]ELEVES!C24,1))</f>
        <v>#N/A</v>
      </c>
      <c r="D24" s="117">
        <f>INDEX([2]LIRE!BG24,MATCH(9^9^9,[2]LIRE!BG24,1))</f>
        <v>0</v>
      </c>
      <c r="E24" s="118">
        <f>INDEX([2]PARLER_ECOUTER!AU24,MATCH(9^9^9,[2]PARLER_ECOUTER!AU24,1))</f>
        <v>0</v>
      </c>
      <c r="F24" s="118">
        <f>INDEX([2]ECRIRE!BY24,MATCH(9^9^9,[2]ECRIRE!BY24,1))</f>
        <v>0</v>
      </c>
      <c r="G24" s="118">
        <f>INDEX([2]OUTILS!CE24,MATCH(9^9^9,[2]OUTILS!CE24,1))</f>
        <v>0</v>
      </c>
      <c r="H24" s="119" t="s">
        <v>34</v>
      </c>
      <c r="I24" s="120" t="str">
        <f t="shared" si="1"/>
        <v>Non évalué</v>
      </c>
      <c r="J24" s="120" t="str">
        <f t="shared" si="1"/>
        <v>Non évalué</v>
      </c>
      <c r="K24" s="120" t="str">
        <f t="shared" si="1"/>
        <v>Non évalué</v>
      </c>
      <c r="L24" s="120" t="str">
        <f t="shared" si="1"/>
        <v>Non évalué</v>
      </c>
    </row>
    <row r="25" spans="1:12" ht="19.95" customHeight="1" thickTop="1" thickBot="1" x14ac:dyDescent="0.35">
      <c r="A25" s="124" t="s">
        <v>35</v>
      </c>
      <c r="B25" s="115" t="e">
        <f>INDEX([2]ELEVES!B25,MATCH("zzz",[2]ELEVES!B25,1))</f>
        <v>#N/A</v>
      </c>
      <c r="C25" s="116" t="e">
        <f>INDEX([2]ELEVES!C25,MATCH("zzz",[2]ELEVES!C25,1))</f>
        <v>#N/A</v>
      </c>
      <c r="D25" s="117">
        <f>INDEX([2]LIRE!BG25,MATCH(9^9^9,[2]LIRE!BG25,1))</f>
        <v>0</v>
      </c>
      <c r="E25" s="118">
        <f>INDEX([2]PARLER_ECOUTER!AU25,MATCH(9^9^9,[2]PARLER_ECOUTER!AU25,1))</f>
        <v>0</v>
      </c>
      <c r="F25" s="118">
        <f>INDEX([2]ECRIRE!BY25,MATCH(9^9^9,[2]ECRIRE!BY25,1))</f>
        <v>0</v>
      </c>
      <c r="G25" s="118">
        <f>INDEX([2]OUTILS!CE25,MATCH(9^9^9,[2]OUTILS!CE25,1))</f>
        <v>0</v>
      </c>
      <c r="H25" s="119" t="s">
        <v>35</v>
      </c>
      <c r="I25" s="120" t="str">
        <f t="shared" si="1"/>
        <v>Non évalué</v>
      </c>
      <c r="J25" s="120" t="str">
        <f t="shared" si="1"/>
        <v>Non évalué</v>
      </c>
      <c r="K25" s="120" t="str">
        <f t="shared" si="1"/>
        <v>Non évalué</v>
      </c>
      <c r="L25" s="120" t="str">
        <f t="shared" si="1"/>
        <v>Non évalué</v>
      </c>
    </row>
    <row r="26" spans="1:12" ht="19.95" customHeight="1" thickTop="1" thickBot="1" x14ac:dyDescent="0.35">
      <c r="A26" s="125" t="s">
        <v>36</v>
      </c>
      <c r="B26" s="115" t="e">
        <f>INDEX([2]ELEVES!B26,MATCH("zzz",[2]ELEVES!B26,1))</f>
        <v>#N/A</v>
      </c>
      <c r="C26" s="116" t="e">
        <f>INDEX([2]ELEVES!C26,MATCH("zzz",[2]ELEVES!C26,1))</f>
        <v>#N/A</v>
      </c>
      <c r="D26" s="117">
        <f>INDEX([2]LIRE!BG26,MATCH(9^9^9,[2]LIRE!BG26,1))</f>
        <v>0</v>
      </c>
      <c r="E26" s="118">
        <f>INDEX([2]PARLER_ECOUTER!AU26,MATCH(9^9^9,[2]PARLER_ECOUTER!AU26,1))</f>
        <v>0</v>
      </c>
      <c r="F26" s="118">
        <f>INDEX([2]ECRIRE!BY26,MATCH(9^9^9,[2]ECRIRE!BY26,1))</f>
        <v>0</v>
      </c>
      <c r="G26" s="118">
        <f>INDEX([2]OUTILS!CE26,MATCH(9^9^9,[2]OUTILS!CE26,1))</f>
        <v>0</v>
      </c>
      <c r="H26" s="119" t="s">
        <v>36</v>
      </c>
      <c r="I26" s="120" t="str">
        <f t="shared" si="1"/>
        <v>Non évalué</v>
      </c>
      <c r="J26" s="120" t="str">
        <f t="shared" si="1"/>
        <v>Non évalué</v>
      </c>
      <c r="K26" s="120" t="str">
        <f t="shared" si="1"/>
        <v>Non évalué</v>
      </c>
      <c r="L26" s="120" t="str">
        <f t="shared" si="1"/>
        <v>Non évalué</v>
      </c>
    </row>
    <row r="27" spans="1:12" ht="19.95" customHeight="1" thickTop="1" thickBot="1" x14ac:dyDescent="0.35">
      <c r="A27" s="125" t="s">
        <v>37</v>
      </c>
      <c r="B27" s="115" t="e">
        <f>INDEX([2]ELEVES!B27,MATCH("zzz",[2]ELEVES!B27,1))</f>
        <v>#N/A</v>
      </c>
      <c r="C27" s="116" t="e">
        <f>INDEX([2]ELEVES!C27,MATCH("zzz",[2]ELEVES!C27,1))</f>
        <v>#N/A</v>
      </c>
      <c r="D27" s="117">
        <f>INDEX([2]LIRE!BG27,MATCH(9^9^9,[2]LIRE!BG27,1))</f>
        <v>0</v>
      </c>
      <c r="E27" s="118">
        <f>INDEX([2]PARLER_ECOUTER!AU27,MATCH(9^9^9,[2]PARLER_ECOUTER!AU27,1))</f>
        <v>0</v>
      </c>
      <c r="F27" s="118">
        <f>INDEX([2]ECRIRE!BY27,MATCH(9^9^9,[2]ECRIRE!BY27,1))</f>
        <v>0</v>
      </c>
      <c r="G27" s="118">
        <f>INDEX([2]OUTILS!CE27,MATCH(9^9^9,[2]OUTILS!CE27,1))</f>
        <v>0</v>
      </c>
      <c r="H27" s="119" t="s">
        <v>37</v>
      </c>
      <c r="I27" s="120" t="str">
        <f t="shared" si="1"/>
        <v>Non évalué</v>
      </c>
      <c r="J27" s="120" t="str">
        <f t="shared" si="1"/>
        <v>Non évalué</v>
      </c>
      <c r="K27" s="120" t="str">
        <f t="shared" si="1"/>
        <v>Non évalué</v>
      </c>
      <c r="L27" s="120" t="str">
        <f t="shared" si="1"/>
        <v>Non évalué</v>
      </c>
    </row>
    <row r="28" spans="1:12" ht="19.95" customHeight="1" thickTop="1" thickBot="1" x14ac:dyDescent="0.35">
      <c r="A28" s="125" t="s">
        <v>38</v>
      </c>
      <c r="B28" s="115" t="e">
        <f>INDEX([2]ELEVES!B28,MATCH("zzz",[2]ELEVES!B28,1))</f>
        <v>#N/A</v>
      </c>
      <c r="C28" s="116" t="e">
        <f>INDEX([2]ELEVES!C28,MATCH("zzz",[2]ELEVES!C28,1))</f>
        <v>#N/A</v>
      </c>
      <c r="D28" s="117">
        <f>INDEX([2]LIRE!BG28,MATCH(9^9^9,[2]LIRE!BG28,1))</f>
        <v>0</v>
      </c>
      <c r="E28" s="118">
        <f>INDEX([2]PARLER_ECOUTER!AU28,MATCH(9^9^9,[2]PARLER_ECOUTER!AU28,1))</f>
        <v>0</v>
      </c>
      <c r="F28" s="118">
        <f>INDEX([2]ECRIRE!BY28,MATCH(9^9^9,[2]ECRIRE!BY28,1))</f>
        <v>0</v>
      </c>
      <c r="G28" s="118">
        <f>INDEX([2]OUTILS!CE28,MATCH(9^9^9,[2]OUTILS!CE28,1))</f>
        <v>0</v>
      </c>
      <c r="H28" s="119" t="s">
        <v>38</v>
      </c>
      <c r="I28" s="120" t="str">
        <f t="shared" si="1"/>
        <v>Non évalué</v>
      </c>
      <c r="J28" s="120" t="str">
        <f t="shared" si="1"/>
        <v>Non évalué</v>
      </c>
      <c r="K28" s="120" t="str">
        <f t="shared" si="1"/>
        <v>Non évalué</v>
      </c>
      <c r="L28" s="120" t="str">
        <f t="shared" si="1"/>
        <v>Non évalué</v>
      </c>
    </row>
    <row r="29" spans="1:12" ht="19.95" customHeight="1" thickTop="1" thickBot="1" x14ac:dyDescent="0.35">
      <c r="A29" s="125" t="s">
        <v>39</v>
      </c>
      <c r="B29" s="115" t="e">
        <f>INDEX([2]ELEVES!B29,MATCH("zzz",[2]ELEVES!B29,1))</f>
        <v>#N/A</v>
      </c>
      <c r="C29" s="116" t="e">
        <f>INDEX([2]ELEVES!C29,MATCH("zzz",[2]ELEVES!C29,1))</f>
        <v>#N/A</v>
      </c>
      <c r="D29" s="117">
        <f>INDEX([2]LIRE!BG29,MATCH(9^9^9,[2]LIRE!BG29,1))</f>
        <v>0</v>
      </c>
      <c r="E29" s="118">
        <f>INDEX([2]PARLER_ECOUTER!AU29,MATCH(9^9^9,[2]PARLER_ECOUTER!AU29,1))</f>
        <v>0</v>
      </c>
      <c r="F29" s="118">
        <f>INDEX([2]ECRIRE!BY29,MATCH(9^9^9,[2]ECRIRE!BY29,1))</f>
        <v>0</v>
      </c>
      <c r="G29" s="118">
        <f>INDEX([2]OUTILS!CE29,MATCH(9^9^9,[2]OUTILS!CE29,1))</f>
        <v>0</v>
      </c>
      <c r="H29" s="119" t="s">
        <v>39</v>
      </c>
      <c r="I29" s="120" t="str">
        <f t="shared" si="1"/>
        <v>Non évalué</v>
      </c>
      <c r="J29" s="120" t="str">
        <f t="shared" si="1"/>
        <v>Non évalué</v>
      </c>
      <c r="K29" s="120" t="str">
        <f t="shared" si="1"/>
        <v>Non évalué</v>
      </c>
      <c r="L29" s="120" t="str">
        <f t="shared" si="1"/>
        <v>Non évalué</v>
      </c>
    </row>
    <row r="30" spans="1:12" ht="19.95" customHeight="1" thickTop="1" thickBot="1" x14ac:dyDescent="0.35">
      <c r="A30" s="125" t="s">
        <v>40</v>
      </c>
      <c r="B30" s="115" t="e">
        <f>INDEX([2]ELEVES!B30,MATCH("zzz",[2]ELEVES!B30,1))</f>
        <v>#N/A</v>
      </c>
      <c r="C30" s="116" t="e">
        <f>INDEX([2]ELEVES!C30,MATCH("zzz",[2]ELEVES!C30,1))</f>
        <v>#N/A</v>
      </c>
      <c r="D30" s="117">
        <f>INDEX([2]LIRE!BG30,MATCH(9^9^9,[2]LIRE!BG30,1))</f>
        <v>0</v>
      </c>
      <c r="E30" s="118">
        <f>INDEX([2]PARLER_ECOUTER!AU30,MATCH(9^9^9,[2]PARLER_ECOUTER!AU30,1))</f>
        <v>0</v>
      </c>
      <c r="F30" s="118">
        <f>INDEX([2]ECRIRE!BY30,MATCH(9^9^9,[2]ECRIRE!BY30,1))</f>
        <v>0</v>
      </c>
      <c r="G30" s="118">
        <f>INDEX([2]OUTILS!CE30,MATCH(9^9^9,[2]OUTILS!CE30,1))</f>
        <v>0</v>
      </c>
      <c r="H30" s="119" t="s">
        <v>40</v>
      </c>
      <c r="I30" s="120" t="str">
        <f t="shared" si="1"/>
        <v>Non évalué</v>
      </c>
      <c r="J30" s="120" t="str">
        <f t="shared" si="1"/>
        <v>Non évalué</v>
      </c>
      <c r="K30" s="120" t="str">
        <f t="shared" si="1"/>
        <v>Non évalué</v>
      </c>
      <c r="L30" s="120" t="str">
        <f t="shared" si="1"/>
        <v>Non évalué</v>
      </c>
    </row>
    <row r="31" spans="1:12" ht="19.95" customHeight="1" thickTop="1" thickBot="1" x14ac:dyDescent="0.35">
      <c r="A31" s="126" t="s">
        <v>41</v>
      </c>
      <c r="B31" s="115" t="e">
        <f>INDEX([2]ELEVES!B31,MATCH("zzz",[2]ELEVES!B31,1))</f>
        <v>#N/A</v>
      </c>
      <c r="C31" s="116" t="e">
        <f>INDEX([2]ELEVES!C31,MATCH("zzz",[2]ELEVES!C31,1))</f>
        <v>#N/A</v>
      </c>
      <c r="D31" s="117">
        <f>INDEX([2]LIRE!BG31,MATCH(9^9^9,[2]LIRE!BG31,1))</f>
        <v>0</v>
      </c>
      <c r="E31" s="118">
        <f>INDEX([2]PARLER_ECOUTER!AU31,MATCH(9^9^9,[2]PARLER_ECOUTER!AU31,1))</f>
        <v>0</v>
      </c>
      <c r="F31" s="118">
        <f>INDEX([2]ECRIRE!BY31,MATCH(9^9^9,[2]ECRIRE!BY31,1))</f>
        <v>0</v>
      </c>
      <c r="G31" s="118">
        <f>INDEX([2]OUTILS!CE31,MATCH(9^9^9,[2]OUTILS!CE31,1))</f>
        <v>0</v>
      </c>
      <c r="H31" s="119" t="s">
        <v>41</v>
      </c>
      <c r="I31" s="120" t="str">
        <f t="shared" si="1"/>
        <v>Non évalué</v>
      </c>
      <c r="J31" s="120" t="str">
        <f t="shared" si="1"/>
        <v>Non évalué</v>
      </c>
      <c r="K31" s="120" t="str">
        <f t="shared" si="1"/>
        <v>Non évalué</v>
      </c>
      <c r="L31" s="120" t="str">
        <f t="shared" si="1"/>
        <v>Non évalué</v>
      </c>
    </row>
    <row r="32" spans="1:12" ht="19.95" customHeight="1" thickTop="1" thickBot="1" x14ac:dyDescent="0.35">
      <c r="A32" s="127" t="s">
        <v>42</v>
      </c>
      <c r="B32" s="115" t="e">
        <f>INDEX([2]ELEVES!B32,MATCH("zzz",[2]ELEVES!B32,1))</f>
        <v>#N/A</v>
      </c>
      <c r="C32" s="116" t="e">
        <f>INDEX([2]ELEVES!C32,MATCH("zzz",[2]ELEVES!C32,1))</f>
        <v>#N/A</v>
      </c>
      <c r="D32" s="117">
        <f>INDEX([2]LIRE!BG32,MATCH(9^9^9,[2]LIRE!BG32,1))</f>
        <v>0</v>
      </c>
      <c r="E32" s="118">
        <f>INDEX([2]PARLER_ECOUTER!AU32,MATCH(9^9^9,[2]PARLER_ECOUTER!AU32,1))</f>
        <v>0</v>
      </c>
      <c r="F32" s="118">
        <f>INDEX([2]ECRIRE!BY32,MATCH(9^9^9,[2]ECRIRE!BY32,1))</f>
        <v>0</v>
      </c>
      <c r="G32" s="118">
        <f>INDEX([2]OUTILS!CE32,MATCH(9^9^9,[2]OUTILS!CE32,1))</f>
        <v>0</v>
      </c>
      <c r="H32" s="119" t="s">
        <v>42</v>
      </c>
      <c r="I32" s="120" t="str">
        <f t="shared" si="1"/>
        <v>Non évalué</v>
      </c>
      <c r="J32" s="120" t="str">
        <f t="shared" si="1"/>
        <v>Non évalué</v>
      </c>
      <c r="K32" s="120" t="str">
        <f t="shared" si="1"/>
        <v>Non évalué</v>
      </c>
      <c r="L32" s="120" t="str">
        <f t="shared" si="1"/>
        <v>Non évalué</v>
      </c>
    </row>
    <row r="33" spans="1:14" s="129" customFormat="1" ht="19.95" customHeight="1" thickTop="1" x14ac:dyDescent="0.3">
      <c r="A33" s="128"/>
      <c r="B33" s="128"/>
      <c r="C33" s="128"/>
      <c r="E33" s="130"/>
      <c r="F33" s="130"/>
      <c r="H33" s="131"/>
      <c r="I33" s="132"/>
      <c r="J33" s="133"/>
      <c r="K33" s="133"/>
      <c r="L33" s="133"/>
    </row>
    <row r="34" spans="1:14" x14ac:dyDescent="0.3">
      <c r="A34" s="134"/>
      <c r="B34" s="134"/>
      <c r="C34" s="134"/>
      <c r="D34" s="135"/>
      <c r="E34" s="136"/>
      <c r="F34" s="136"/>
      <c r="G34" s="135"/>
      <c r="H34" s="137"/>
      <c r="I34" s="138"/>
      <c r="J34" s="135"/>
      <c r="K34" s="135"/>
      <c r="L34" s="135"/>
      <c r="M34" s="135"/>
      <c r="N34" s="135"/>
    </row>
    <row r="35" spans="1:14" x14ac:dyDescent="0.3">
      <c r="A35" s="134"/>
      <c r="B35" s="134"/>
      <c r="C35" s="134"/>
      <c r="D35" s="135"/>
      <c r="E35" s="136"/>
      <c r="F35" s="136"/>
      <c r="G35" s="135"/>
      <c r="H35" s="137"/>
      <c r="I35" s="138"/>
      <c r="J35" s="135"/>
      <c r="K35" s="135"/>
      <c r="L35" s="135"/>
      <c r="M35" s="135"/>
      <c r="N35" s="135"/>
    </row>
    <row r="36" spans="1:14" x14ac:dyDescent="0.3">
      <c r="A36" s="134"/>
      <c r="B36" s="134"/>
      <c r="C36" s="134"/>
      <c r="D36" s="135"/>
      <c r="E36" s="136"/>
      <c r="F36" s="136"/>
      <c r="G36" s="135"/>
      <c r="H36" s="137"/>
      <c r="I36" s="138"/>
      <c r="J36" s="135"/>
      <c r="K36" s="135"/>
      <c r="L36" s="135"/>
      <c r="M36" s="135"/>
      <c r="N36" s="135"/>
    </row>
    <row r="37" spans="1:14" x14ac:dyDescent="0.3">
      <c r="A37" s="134"/>
      <c r="B37" s="134"/>
      <c r="C37" s="134"/>
      <c r="D37" s="135"/>
      <c r="E37" s="136"/>
      <c r="F37" s="136"/>
      <c r="G37" s="135"/>
      <c r="H37" s="137"/>
      <c r="I37" s="138"/>
      <c r="J37" s="135"/>
      <c r="K37" s="135"/>
      <c r="L37" s="135"/>
      <c r="M37" s="135"/>
      <c r="N37" s="135"/>
    </row>
    <row r="38" spans="1:14" x14ac:dyDescent="0.3">
      <c r="A38" s="134"/>
      <c r="B38" s="134"/>
      <c r="C38" s="134"/>
      <c r="D38" s="135"/>
      <c r="E38" s="136"/>
      <c r="F38" s="136"/>
      <c r="G38" s="135"/>
      <c r="H38" s="137"/>
      <c r="I38" s="138"/>
      <c r="J38" s="135"/>
      <c r="K38" s="135"/>
      <c r="L38" s="135"/>
      <c r="M38" s="135"/>
      <c r="N38" s="135"/>
    </row>
    <row r="39" spans="1:14" x14ac:dyDescent="0.3">
      <c r="A39" s="134"/>
      <c r="B39" s="134"/>
      <c r="C39" s="134"/>
      <c r="D39" s="135"/>
      <c r="E39" s="136"/>
      <c r="F39" s="136"/>
      <c r="G39" s="135"/>
      <c r="H39" s="137"/>
      <c r="I39" s="138"/>
      <c r="J39" s="135"/>
      <c r="K39" s="135"/>
      <c r="L39" s="135"/>
      <c r="M39" s="135"/>
      <c r="N39" s="135"/>
    </row>
    <row r="40" spans="1:14" x14ac:dyDescent="0.3">
      <c r="A40" s="134"/>
      <c r="B40" s="134"/>
      <c r="C40" s="134"/>
      <c r="D40" s="135"/>
      <c r="E40" s="136"/>
      <c r="F40" s="136"/>
      <c r="G40" s="135"/>
      <c r="H40" s="137"/>
      <c r="I40" s="138"/>
      <c r="J40" s="135"/>
      <c r="K40" s="135"/>
      <c r="L40" s="135"/>
      <c r="M40" s="135"/>
      <c r="N40" s="135"/>
    </row>
    <row r="41" spans="1:14" x14ac:dyDescent="0.3">
      <c r="A41" s="134"/>
      <c r="B41" s="134"/>
      <c r="C41" s="134"/>
      <c r="D41" s="135"/>
      <c r="E41" s="136"/>
      <c r="F41" s="136"/>
      <c r="G41" s="135"/>
      <c r="H41" s="137"/>
      <c r="I41" s="138"/>
      <c r="J41" s="135"/>
      <c r="K41" s="135"/>
      <c r="L41" s="135"/>
      <c r="M41" s="135"/>
      <c r="N41" s="135"/>
    </row>
    <row r="42" spans="1:14" x14ac:dyDescent="0.3">
      <c r="A42" s="134"/>
      <c r="B42" s="134"/>
      <c r="C42" s="134"/>
      <c r="D42" s="135"/>
      <c r="E42" s="135"/>
      <c r="F42" s="135"/>
      <c r="G42" s="135"/>
      <c r="H42" s="137"/>
      <c r="I42" s="138"/>
      <c r="J42" s="135"/>
      <c r="K42" s="135"/>
      <c r="L42" s="135"/>
      <c r="M42" s="135"/>
      <c r="N42" s="135"/>
    </row>
    <row r="43" spans="1:14" x14ac:dyDescent="0.3">
      <c r="A43" s="134"/>
      <c r="B43" s="134"/>
      <c r="C43" s="134"/>
      <c r="D43" s="135"/>
      <c r="E43" s="135"/>
      <c r="F43" s="135"/>
      <c r="G43" s="135"/>
      <c r="H43" s="137"/>
      <c r="I43" s="138"/>
      <c r="J43" s="135"/>
      <c r="K43" s="135"/>
      <c r="L43" s="135"/>
      <c r="M43" s="135"/>
      <c r="N43" s="135"/>
    </row>
    <row r="44" spans="1:14" x14ac:dyDescent="0.3">
      <c r="A44" s="134"/>
      <c r="B44" s="134"/>
      <c r="C44" s="134"/>
      <c r="D44" s="135"/>
      <c r="E44" s="135"/>
      <c r="F44" s="135"/>
      <c r="G44" s="135"/>
      <c r="H44" s="137"/>
      <c r="I44" s="138"/>
      <c r="J44" s="135"/>
      <c r="K44" s="135"/>
      <c r="L44" s="135"/>
      <c r="M44" s="135"/>
      <c r="N44" s="135"/>
    </row>
    <row r="45" spans="1:14" x14ac:dyDescent="0.3">
      <c r="A45" s="134"/>
      <c r="B45" s="134"/>
      <c r="C45" s="134"/>
      <c r="D45" s="135"/>
      <c r="E45" s="135"/>
      <c r="F45" s="135"/>
      <c r="G45" s="135"/>
      <c r="H45" s="137"/>
      <c r="I45" s="138"/>
      <c r="J45" s="135"/>
      <c r="K45" s="135"/>
      <c r="L45" s="135"/>
      <c r="M45" s="135"/>
      <c r="N45" s="135"/>
    </row>
    <row r="46" spans="1:14" x14ac:dyDescent="0.3">
      <c r="A46" s="134"/>
      <c r="B46" s="134"/>
      <c r="C46" s="134"/>
      <c r="D46" s="135"/>
      <c r="E46" s="135"/>
      <c r="F46" s="135"/>
      <c r="G46" s="135"/>
      <c r="H46" s="137"/>
      <c r="I46" s="138"/>
      <c r="J46" s="135"/>
      <c r="K46" s="135"/>
      <c r="L46" s="135"/>
      <c r="M46" s="135"/>
      <c r="N46" s="135"/>
    </row>
    <row r="47" spans="1:14" x14ac:dyDescent="0.3">
      <c r="A47" s="134"/>
      <c r="B47" s="134"/>
      <c r="C47" s="134"/>
      <c r="D47" s="135"/>
      <c r="E47" s="135"/>
      <c r="F47" s="135"/>
      <c r="G47" s="135"/>
      <c r="H47" s="137"/>
      <c r="I47" s="138"/>
      <c r="J47" s="135"/>
      <c r="K47" s="135"/>
      <c r="L47" s="135"/>
      <c r="M47" s="135"/>
      <c r="N47" s="135"/>
    </row>
    <row r="48" spans="1:14" x14ac:dyDescent="0.3">
      <c r="A48" s="134"/>
      <c r="B48" s="134"/>
      <c r="C48" s="134"/>
      <c r="D48" s="135"/>
      <c r="E48" s="135"/>
      <c r="F48" s="135"/>
      <c r="G48" s="135"/>
      <c r="H48" s="137"/>
      <c r="I48" s="138"/>
      <c r="J48" s="135"/>
      <c r="K48" s="135"/>
      <c r="L48" s="135"/>
      <c r="M48" s="135"/>
      <c r="N48" s="135"/>
    </row>
    <row r="49" spans="1:14" x14ac:dyDescent="0.3">
      <c r="A49" s="134"/>
      <c r="B49" s="134"/>
      <c r="C49" s="134"/>
      <c r="D49" s="135"/>
      <c r="E49" s="135"/>
      <c r="F49" s="135"/>
      <c r="G49" s="135"/>
      <c r="H49" s="137"/>
      <c r="I49" s="138"/>
      <c r="J49" s="135"/>
      <c r="K49" s="135"/>
      <c r="L49" s="135"/>
      <c r="M49" s="135"/>
      <c r="N49" s="135"/>
    </row>
    <row r="50" spans="1:14" x14ac:dyDescent="0.3">
      <c r="A50" s="134"/>
      <c r="B50" s="134"/>
      <c r="C50" s="134"/>
      <c r="D50" s="135"/>
      <c r="E50" s="135"/>
      <c r="F50" s="135"/>
      <c r="G50" s="135"/>
      <c r="H50" s="137"/>
      <c r="I50" s="138"/>
      <c r="J50" s="135"/>
      <c r="K50" s="135"/>
      <c r="L50" s="135"/>
      <c r="M50" s="135"/>
      <c r="N50" s="135"/>
    </row>
    <row r="51" spans="1:14" x14ac:dyDescent="0.3">
      <c r="A51" s="134"/>
      <c r="B51" s="134"/>
      <c r="C51" s="134"/>
      <c r="D51" s="135"/>
      <c r="E51" s="135"/>
      <c r="F51" s="135"/>
      <c r="G51" s="135"/>
      <c r="H51" s="137"/>
      <c r="I51" s="138"/>
      <c r="J51" s="135"/>
      <c r="K51" s="135"/>
      <c r="L51" s="135"/>
      <c r="M51" s="135"/>
      <c r="N51" s="135"/>
    </row>
    <row r="52" spans="1:14" x14ac:dyDescent="0.3">
      <c r="A52" s="134"/>
      <c r="B52" s="134"/>
      <c r="C52" s="134"/>
      <c r="D52" s="135"/>
      <c r="E52" s="135"/>
      <c r="F52" s="135"/>
      <c r="G52" s="135"/>
      <c r="H52" s="137"/>
      <c r="I52" s="138"/>
      <c r="J52" s="135"/>
      <c r="K52" s="135"/>
      <c r="L52" s="135"/>
      <c r="M52" s="135"/>
      <c r="N52" s="135"/>
    </row>
    <row r="53" spans="1:14" x14ac:dyDescent="0.3">
      <c r="A53" s="134"/>
      <c r="B53" s="134"/>
      <c r="C53" s="134"/>
      <c r="D53" s="135"/>
      <c r="E53" s="135"/>
      <c r="F53" s="135"/>
      <c r="G53" s="135"/>
      <c r="H53" s="137"/>
      <c r="I53" s="138"/>
      <c r="J53" s="135"/>
      <c r="K53" s="135"/>
      <c r="L53" s="135"/>
      <c r="M53" s="135"/>
      <c r="N53" s="135"/>
    </row>
    <row r="54" spans="1:14" x14ac:dyDescent="0.3">
      <c r="A54" s="134"/>
      <c r="B54" s="134"/>
      <c r="C54" s="134"/>
      <c r="D54" s="135"/>
      <c r="E54" s="135"/>
      <c r="F54" s="135"/>
      <c r="G54" s="135"/>
      <c r="H54" s="137"/>
      <c r="I54" s="138"/>
      <c r="J54" s="135"/>
      <c r="K54" s="135"/>
      <c r="L54" s="135"/>
      <c r="M54" s="135"/>
      <c r="N54" s="135"/>
    </row>
    <row r="55" spans="1:14" x14ac:dyDescent="0.3">
      <c r="A55" s="134"/>
      <c r="B55" s="134"/>
      <c r="C55" s="134"/>
      <c r="D55" s="135"/>
      <c r="E55" s="135"/>
      <c r="F55" s="135"/>
      <c r="G55" s="135"/>
      <c r="H55" s="137"/>
      <c r="I55" s="138"/>
      <c r="J55" s="135"/>
      <c r="K55" s="135"/>
      <c r="L55" s="135"/>
      <c r="M55" s="135"/>
      <c r="N55" s="135"/>
    </row>
    <row r="56" spans="1:14" x14ac:dyDescent="0.3">
      <c r="A56" s="134"/>
      <c r="B56" s="134"/>
      <c r="C56" s="134"/>
      <c r="D56" s="135"/>
      <c r="E56" s="135"/>
      <c r="F56" s="135"/>
      <c r="G56" s="135"/>
      <c r="H56" s="137"/>
      <c r="I56" s="138"/>
      <c r="J56" s="135"/>
      <c r="K56" s="135"/>
      <c r="L56" s="135"/>
      <c r="M56" s="135"/>
      <c r="N56" s="135"/>
    </row>
    <row r="57" spans="1:14" x14ac:dyDescent="0.3">
      <c r="A57" s="134"/>
      <c r="B57" s="134"/>
      <c r="C57" s="134"/>
      <c r="D57" s="135"/>
      <c r="E57" s="135"/>
      <c r="F57" s="135"/>
      <c r="G57" s="135"/>
      <c r="H57" s="137"/>
      <c r="I57" s="138"/>
      <c r="J57" s="135"/>
      <c r="K57" s="135"/>
      <c r="L57" s="135"/>
      <c r="M57" s="135"/>
      <c r="N57" s="135"/>
    </row>
    <row r="58" spans="1:14" x14ac:dyDescent="0.3">
      <c r="A58" s="134"/>
      <c r="B58" s="134"/>
      <c r="C58" s="134"/>
      <c r="D58" s="135"/>
      <c r="E58" s="135"/>
      <c r="F58" s="135"/>
      <c r="G58" s="135"/>
      <c r="H58" s="137"/>
      <c r="I58" s="138"/>
      <c r="J58" s="135"/>
      <c r="K58" s="135"/>
      <c r="L58" s="135"/>
      <c r="M58" s="135"/>
      <c r="N58" s="135"/>
    </row>
    <row r="59" spans="1:14" x14ac:dyDescent="0.3">
      <c r="A59" s="134"/>
      <c r="B59" s="134"/>
      <c r="C59" s="134"/>
      <c r="D59" s="135"/>
      <c r="E59" s="135"/>
      <c r="F59" s="135"/>
      <c r="G59" s="135"/>
      <c r="H59" s="137"/>
      <c r="I59" s="138"/>
      <c r="J59" s="135"/>
      <c r="K59" s="135"/>
      <c r="L59" s="135"/>
      <c r="M59" s="135"/>
      <c r="N59" s="135"/>
    </row>
    <row r="60" spans="1:14" x14ac:dyDescent="0.3">
      <c r="A60" s="134"/>
      <c r="B60" s="134"/>
      <c r="C60" s="134"/>
      <c r="D60" s="135"/>
      <c r="E60" s="135"/>
      <c r="F60" s="135"/>
      <c r="G60" s="135"/>
      <c r="H60" s="137"/>
      <c r="I60" s="138"/>
      <c r="J60" s="135"/>
      <c r="K60" s="135"/>
      <c r="L60" s="135"/>
      <c r="M60" s="135"/>
      <c r="N60" s="135"/>
    </row>
    <row r="61" spans="1:14" x14ac:dyDescent="0.3">
      <c r="A61" s="135">
        <v>0</v>
      </c>
      <c r="B61" s="135"/>
      <c r="C61" s="135"/>
      <c r="D61" s="135"/>
      <c r="E61" s="135"/>
      <c r="F61" s="135"/>
      <c r="G61" s="135"/>
      <c r="H61" s="137">
        <v>0</v>
      </c>
      <c r="I61" s="138"/>
      <c r="J61" s="135"/>
      <c r="K61" s="135"/>
      <c r="L61" s="135"/>
      <c r="M61" s="135"/>
      <c r="N61" s="135"/>
    </row>
    <row r="62" spans="1:14" x14ac:dyDescent="0.3">
      <c r="A62" s="135"/>
      <c r="B62" s="135"/>
      <c r="C62" s="135"/>
      <c r="D62" s="135"/>
      <c r="E62" s="135"/>
      <c r="F62" s="135"/>
      <c r="G62" s="135"/>
      <c r="H62" s="135"/>
      <c r="I62" s="138"/>
      <c r="J62" s="135"/>
      <c r="K62" s="135"/>
      <c r="L62" s="135"/>
      <c r="M62" s="135"/>
      <c r="N62" s="135"/>
    </row>
    <row r="63" spans="1:14" x14ac:dyDescent="0.3">
      <c r="A63" s="135"/>
      <c r="B63" s="135"/>
      <c r="C63" s="135"/>
      <c r="D63" s="135"/>
      <c r="E63" s="135"/>
      <c r="F63" s="135"/>
      <c r="G63" s="135"/>
      <c r="H63" s="135"/>
      <c r="I63" s="138"/>
      <c r="J63" s="135"/>
      <c r="K63" s="135"/>
      <c r="L63" s="135"/>
      <c r="M63" s="135"/>
      <c r="N63" s="135"/>
    </row>
    <row r="64" spans="1:14" x14ac:dyDescent="0.3">
      <c r="A64" s="135"/>
      <c r="B64" s="135"/>
      <c r="C64" s="135"/>
      <c r="D64" s="135"/>
      <c r="E64" s="135"/>
      <c r="F64" s="135"/>
      <c r="G64" s="135"/>
      <c r="H64" s="135"/>
      <c r="I64" s="138"/>
      <c r="J64" s="135"/>
      <c r="K64" s="135"/>
      <c r="L64" s="135"/>
      <c r="M64" s="135"/>
      <c r="N64" s="135"/>
    </row>
    <row r="65" spans="1:14" x14ac:dyDescent="0.3">
      <c r="A65" s="135"/>
      <c r="B65" s="135"/>
      <c r="C65" s="135"/>
      <c r="D65" s="135"/>
      <c r="E65" s="135"/>
      <c r="F65" s="135"/>
      <c r="G65" s="135"/>
      <c r="H65" s="135"/>
      <c r="I65" s="138"/>
      <c r="J65" s="135"/>
      <c r="K65" s="135"/>
      <c r="L65" s="135"/>
      <c r="M65" s="135"/>
      <c r="N65" s="135"/>
    </row>
    <row r="66" spans="1:14" x14ac:dyDescent="0.3">
      <c r="A66" s="135"/>
      <c r="B66" s="135"/>
      <c r="C66" s="135"/>
      <c r="D66" s="135"/>
      <c r="E66" s="135"/>
      <c r="F66" s="135"/>
      <c r="G66" s="135"/>
      <c r="H66" s="135"/>
      <c r="I66" s="138"/>
      <c r="J66" s="135"/>
      <c r="K66" s="135"/>
      <c r="L66" s="135"/>
      <c r="M66" s="135"/>
      <c r="N66" s="135"/>
    </row>
    <row r="67" spans="1:14" x14ac:dyDescent="0.3">
      <c r="A67" s="135"/>
      <c r="B67" s="135"/>
      <c r="C67" s="135"/>
      <c r="D67" s="135"/>
      <c r="E67" s="135"/>
      <c r="F67" s="135"/>
      <c r="G67" s="135"/>
      <c r="H67" s="135"/>
      <c r="I67" s="138"/>
      <c r="J67" s="135"/>
      <c r="K67" s="135"/>
      <c r="L67" s="135"/>
      <c r="M67" s="135"/>
      <c r="N67" s="135"/>
    </row>
    <row r="68" spans="1:14" x14ac:dyDescent="0.3">
      <c r="A68" s="135"/>
      <c r="B68" s="135"/>
      <c r="C68" s="135"/>
      <c r="D68" s="135"/>
      <c r="E68" s="135"/>
      <c r="F68" s="135"/>
      <c r="G68" s="135"/>
      <c r="H68" s="135"/>
      <c r="I68" s="138"/>
      <c r="J68" s="135"/>
      <c r="K68" s="135"/>
      <c r="L68" s="135"/>
      <c r="M68" s="135"/>
      <c r="N68" s="135"/>
    </row>
    <row r="69" spans="1:14" x14ac:dyDescent="0.3">
      <c r="A69" s="135"/>
      <c r="B69" s="135"/>
      <c r="C69" s="135"/>
      <c r="D69" s="135"/>
      <c r="E69" s="135"/>
      <c r="F69" s="135"/>
      <c r="G69" s="135"/>
      <c r="H69" s="135"/>
      <c r="I69" s="138"/>
      <c r="J69" s="135"/>
      <c r="K69" s="135"/>
      <c r="L69" s="135"/>
      <c r="M69" s="135"/>
      <c r="N69" s="135"/>
    </row>
    <row r="70" spans="1:14" x14ac:dyDescent="0.3">
      <c r="A70" s="135"/>
      <c r="B70" s="135"/>
      <c r="C70" s="135"/>
      <c r="D70" s="135"/>
      <c r="E70" s="135"/>
      <c r="F70" s="135"/>
      <c r="G70" s="135"/>
      <c r="H70" s="135"/>
      <c r="I70" s="138"/>
      <c r="J70" s="135"/>
      <c r="K70" s="135"/>
      <c r="L70" s="135"/>
      <c r="M70" s="135"/>
      <c r="N70" s="135"/>
    </row>
    <row r="71" spans="1:14" x14ac:dyDescent="0.3">
      <c r="A71" s="135"/>
      <c r="B71" s="135"/>
      <c r="C71" s="135"/>
      <c r="D71" s="135"/>
      <c r="E71" s="135"/>
      <c r="F71" s="135"/>
      <c r="G71" s="135"/>
      <c r="H71" s="135"/>
      <c r="I71" s="138"/>
      <c r="J71" s="135"/>
      <c r="K71" s="135"/>
      <c r="L71" s="135"/>
      <c r="M71" s="135"/>
      <c r="N71" s="135"/>
    </row>
    <row r="72" spans="1:14" x14ac:dyDescent="0.3">
      <c r="A72" s="135"/>
      <c r="B72" s="135"/>
      <c r="C72" s="135"/>
      <c r="D72" s="135"/>
      <c r="E72" s="135"/>
      <c r="F72" s="135"/>
      <c r="G72" s="135"/>
      <c r="H72" s="135"/>
      <c r="I72" s="138"/>
      <c r="J72" s="135"/>
      <c r="K72" s="135"/>
      <c r="L72" s="135"/>
      <c r="M72" s="135"/>
      <c r="N72" s="135"/>
    </row>
    <row r="73" spans="1:14" x14ac:dyDescent="0.3">
      <c r="A73" s="135"/>
      <c r="B73" s="135"/>
      <c r="C73" s="135"/>
      <c r="D73" s="135"/>
      <c r="E73" s="135"/>
      <c r="F73" s="135"/>
      <c r="G73" s="135"/>
      <c r="H73" s="135"/>
      <c r="I73" s="138"/>
      <c r="J73" s="135"/>
      <c r="K73" s="135"/>
      <c r="L73" s="135"/>
      <c r="M73" s="135"/>
      <c r="N73" s="135"/>
    </row>
    <row r="74" spans="1:14" x14ac:dyDescent="0.3">
      <c r="A74" s="135"/>
      <c r="B74" s="135"/>
      <c r="C74" s="135"/>
      <c r="D74" s="135"/>
      <c r="E74" s="135"/>
      <c r="F74" s="135"/>
      <c r="G74" s="135"/>
      <c r="H74" s="135"/>
      <c r="I74" s="138"/>
      <c r="J74" s="135"/>
      <c r="K74" s="135"/>
      <c r="L74" s="135"/>
      <c r="M74" s="135"/>
      <c r="N74" s="135"/>
    </row>
    <row r="75" spans="1:14" x14ac:dyDescent="0.3">
      <c r="A75" s="135"/>
      <c r="B75" s="135"/>
      <c r="C75" s="135"/>
      <c r="D75" s="135"/>
      <c r="E75" s="135"/>
      <c r="F75" s="135"/>
      <c r="G75" s="135"/>
      <c r="H75" s="135"/>
      <c r="I75" s="138"/>
      <c r="J75" s="135"/>
      <c r="K75" s="135"/>
      <c r="L75" s="135"/>
      <c r="M75" s="135"/>
      <c r="N75" s="135"/>
    </row>
    <row r="76" spans="1:14" x14ac:dyDescent="0.3">
      <c r="A76" s="135"/>
      <c r="B76" s="135"/>
      <c r="C76" s="135"/>
      <c r="D76" s="135"/>
      <c r="E76" s="135"/>
      <c r="F76" s="135"/>
      <c r="G76" s="135"/>
      <c r="H76" s="135"/>
      <c r="I76" s="138"/>
      <c r="J76" s="135"/>
      <c r="K76" s="135"/>
      <c r="L76" s="135"/>
      <c r="M76" s="135"/>
      <c r="N76" s="135"/>
    </row>
    <row r="77" spans="1:14" x14ac:dyDescent="0.3">
      <c r="A77" s="135"/>
      <c r="B77" s="135"/>
      <c r="C77" s="135"/>
      <c r="D77" s="135"/>
      <c r="E77" s="135"/>
      <c r="F77" s="135"/>
      <c r="G77" s="135"/>
      <c r="H77" s="135"/>
      <c r="I77" s="138"/>
      <c r="J77" s="135"/>
      <c r="K77" s="135"/>
      <c r="L77" s="135"/>
      <c r="M77" s="135"/>
      <c r="N77" s="135"/>
    </row>
    <row r="78" spans="1:14" x14ac:dyDescent="0.3">
      <c r="A78" s="135"/>
      <c r="B78" s="135"/>
      <c r="C78" s="135"/>
      <c r="D78" s="135"/>
      <c r="E78" s="135"/>
      <c r="F78" s="135"/>
      <c r="G78" s="135"/>
      <c r="H78" s="135"/>
      <c r="I78" s="138"/>
      <c r="J78" s="135"/>
      <c r="K78" s="135"/>
      <c r="L78" s="135"/>
      <c r="M78" s="135"/>
      <c r="N78" s="135"/>
    </row>
    <row r="79" spans="1:14" x14ac:dyDescent="0.3">
      <c r="A79" s="135"/>
      <c r="B79" s="135"/>
      <c r="C79" s="135"/>
      <c r="D79" s="135"/>
      <c r="E79" s="135"/>
      <c r="F79" s="135"/>
      <c r="G79" s="135"/>
      <c r="H79" s="135"/>
      <c r="I79" s="138"/>
      <c r="J79" s="135"/>
      <c r="K79" s="135"/>
      <c r="L79" s="135"/>
      <c r="M79" s="135"/>
      <c r="N79" s="135"/>
    </row>
    <row r="80" spans="1:14" x14ac:dyDescent="0.3">
      <c r="A80" s="135"/>
      <c r="B80" s="135"/>
      <c r="C80" s="135"/>
      <c r="D80" s="135"/>
      <c r="E80" s="135"/>
      <c r="F80" s="135"/>
      <c r="G80" s="135"/>
      <c r="H80" s="135"/>
      <c r="I80" s="138"/>
      <c r="J80" s="135"/>
      <c r="K80" s="135"/>
      <c r="L80" s="135"/>
      <c r="M80" s="135"/>
      <c r="N80" s="135"/>
    </row>
    <row r="81" spans="1:14" x14ac:dyDescent="0.3">
      <c r="A81" s="135"/>
      <c r="B81" s="135"/>
      <c r="C81" s="135"/>
      <c r="D81" s="135"/>
      <c r="E81" s="135"/>
      <c r="F81" s="135"/>
      <c r="G81" s="135"/>
      <c r="H81" s="135"/>
      <c r="I81" s="138"/>
      <c r="J81" s="135"/>
      <c r="K81" s="135"/>
      <c r="L81" s="135"/>
      <c r="M81" s="135"/>
      <c r="N81" s="135"/>
    </row>
    <row r="82" spans="1:14" x14ac:dyDescent="0.3">
      <c r="A82" s="135"/>
      <c r="B82" s="135"/>
      <c r="C82" s="135"/>
      <c r="D82" s="135"/>
      <c r="E82" s="135"/>
      <c r="F82" s="135"/>
      <c r="G82" s="135"/>
      <c r="H82" s="135"/>
      <c r="I82" s="138"/>
      <c r="J82" s="135"/>
      <c r="K82" s="135"/>
      <c r="L82" s="135"/>
      <c r="M82" s="135"/>
      <c r="N82" s="135"/>
    </row>
  </sheetData>
  <protectedRanges>
    <protectedRange algorithmName="SHA-512" hashValue="k9kG5hV5TaZlH+n8nPoWzBbZn9SQIDpvJy3oUTUGakg8w/oRChNvVPmk0GMy54jJ99k3JS276FGUdK0Wnw8eQA==" saltValue="RaK/hFgK+Lh/8olPXU+ozA==" spinCount="100000" sqref="V14" name="Plage1"/>
  </protectedRanges>
  <mergeCells count="6">
    <mergeCell ref="L1:L2"/>
    <mergeCell ref="A1:C2"/>
    <mergeCell ref="H1:H2"/>
    <mergeCell ref="I1:I2"/>
    <mergeCell ref="J1:J2"/>
    <mergeCell ref="K1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104"/>
  <sheetViews>
    <sheetView workbookViewId="0">
      <selection sqref="A1:XFD1048576"/>
    </sheetView>
  </sheetViews>
  <sheetFormatPr baseColWidth="10" defaultColWidth="5" defaultRowHeight="14.4" x14ac:dyDescent="0.3"/>
  <cols>
    <col min="2" max="2" width="20" bestFit="1" customWidth="1"/>
    <col min="3" max="3" width="15" customWidth="1"/>
    <col min="4" max="4" width="11.88671875" customWidth="1"/>
    <col min="5" max="5" width="17.44140625" customWidth="1"/>
    <col min="6" max="7" width="11.88671875" customWidth="1"/>
    <col min="8" max="8" width="10.77734375" style="157" customWidth="1"/>
    <col min="9" max="9" width="23" style="139" customWidth="1"/>
    <col min="10" max="12" width="23" style="140" customWidth="1"/>
  </cols>
  <sheetData>
    <row r="1" spans="1:12" s="110" customFormat="1" ht="30.75" customHeight="1" thickTop="1" thickBot="1" x14ac:dyDescent="0.3">
      <c r="A1" s="194"/>
      <c r="B1" s="194"/>
      <c r="C1" s="194"/>
      <c r="D1" s="141" t="s">
        <v>106</v>
      </c>
      <c r="E1" s="141" t="s">
        <v>107</v>
      </c>
      <c r="F1" s="142" t="s">
        <v>108</v>
      </c>
      <c r="G1" s="142" t="s">
        <v>109</v>
      </c>
      <c r="H1" s="195"/>
      <c r="I1" s="203" t="s">
        <v>106</v>
      </c>
      <c r="J1" s="203" t="s">
        <v>107</v>
      </c>
      <c r="K1" s="199" t="s">
        <v>108</v>
      </c>
      <c r="L1" s="199" t="s">
        <v>109</v>
      </c>
    </row>
    <row r="2" spans="1:12" s="113" customFormat="1" ht="20.399999999999999" thickTop="1" thickBot="1" x14ac:dyDescent="0.35">
      <c r="A2" s="201"/>
      <c r="B2" s="201"/>
      <c r="C2" s="201"/>
      <c r="D2" s="143" t="s">
        <v>105</v>
      </c>
      <c r="E2" s="143" t="s">
        <v>105</v>
      </c>
      <c r="F2" s="144" t="s">
        <v>105</v>
      </c>
      <c r="G2" s="144" t="s">
        <v>105</v>
      </c>
      <c r="H2" s="202"/>
      <c r="I2" s="204"/>
      <c r="J2" s="204"/>
      <c r="K2" s="200"/>
      <c r="L2" s="200"/>
    </row>
    <row r="3" spans="1:12" ht="19.95" customHeight="1" thickTop="1" thickBot="1" x14ac:dyDescent="0.35">
      <c r="A3" s="145" t="s">
        <v>5</v>
      </c>
      <c r="B3" s="115" t="str">
        <f>INDEX([2]ELEVES!B3,MATCH("zzz",[2]ELEVES!B3,1))</f>
        <v>LEHEROS</v>
      </c>
      <c r="C3" s="116" t="str">
        <f>INDEX([2]ELEVES!C3,MATCH("zzz",[2]ELEVES!C3,1))</f>
        <v>TOTO</v>
      </c>
      <c r="D3" s="146">
        <f>INDEX([2]NO!BG3,MATCH(9^9^9,[2]NO!BG3,1))</f>
        <v>79.545454545454547</v>
      </c>
      <c r="E3" s="146">
        <f>INDEX([2]SF!BG3,MATCH(9^9^9,[2]SF!BG3,1))</f>
        <v>52.777777777777779</v>
      </c>
      <c r="F3" s="146">
        <f>INDEX([2]GR!BG3,MATCH(9^9^9,[2]GR!BG3,1))</f>
        <v>62.857142857142854</v>
      </c>
      <c r="G3" s="147">
        <f>INDEX([2]TD!BG3,MATCH(9^9^9,[2]TD!BG3,1))</f>
        <v>87.179487179487182</v>
      </c>
      <c r="H3" s="148" t="s">
        <v>5</v>
      </c>
      <c r="I3" s="149" t="str">
        <f>IF(AND(D3&gt;=75,D3&lt;=100),"Acquis",IF(AND(D3&gt;=50,D3&lt;75),"En cours d'acquisition",IF(AND(D3&gt;0,D3&lt;50),"Non acquis", "Non évalué")))</f>
        <v>Acquis</v>
      </c>
      <c r="J3" s="149" t="str">
        <f t="shared" ref="J3:L18" si="0">IF(AND(E3&gt;=75,E3&lt;=100),"Acquis",IF(AND(E3&gt;=50,E3&lt;75),"En cours d'acquisition",IF(AND(E3&gt;0,E3&lt;50),"Non acquis", "Non évalué")))</f>
        <v>En cours d'acquisition</v>
      </c>
      <c r="K3" s="149" t="str">
        <f t="shared" si="0"/>
        <v>En cours d'acquisition</v>
      </c>
      <c r="L3" s="149" t="str">
        <f t="shared" si="0"/>
        <v>Acquis</v>
      </c>
    </row>
    <row r="4" spans="1:12" ht="19.95" customHeight="1" thickTop="1" thickBot="1" x14ac:dyDescent="0.35">
      <c r="A4" s="145" t="s">
        <v>8</v>
      </c>
      <c r="B4" s="115" t="str">
        <f>INDEX([2]ELEVES!B4,MATCH("zzz",[2]ELEVES!B4,1))</f>
        <v>DUCOBU</v>
      </c>
      <c r="C4" s="116" t="str">
        <f>INDEX([2]ELEVES!C4,MATCH("zzz",[2]ELEVES!C4,1))</f>
        <v>DEDE</v>
      </c>
      <c r="D4" s="146">
        <f>INDEX([2]NO!BG4,MATCH(9^9^9,[2]NO!BG4,1))</f>
        <v>43.75</v>
      </c>
      <c r="E4" s="146">
        <f>INDEX([2]SF!BG4,MATCH(9^9^9,[2]SF!BG4,1))</f>
        <v>83.333333333333343</v>
      </c>
      <c r="F4" s="146">
        <f>INDEX([2]GR!BG4,MATCH(9^9^9,[2]GR!BG4,1))</f>
        <v>77.777777777777786</v>
      </c>
      <c r="G4" s="147">
        <f>INDEX([2]TD!BG4,MATCH(9^9^9,[2]TD!BG4,1))</f>
        <v>71.794871794871796</v>
      </c>
      <c r="H4" s="148" t="s">
        <v>8</v>
      </c>
      <c r="I4" s="149" t="str">
        <f t="shared" ref="I4:L32" si="1">IF(AND(D4&gt;=75,D4&lt;=100),"Acquis",IF(AND(D4&gt;=50,D4&lt;75),"En cours d'acquisition",IF(AND(D4&gt;0,D4&lt;50),"Non acquis", "Non évalué")))</f>
        <v>Non acquis</v>
      </c>
      <c r="J4" s="149" t="str">
        <f t="shared" si="0"/>
        <v>Acquis</v>
      </c>
      <c r="K4" s="149" t="str">
        <f t="shared" si="0"/>
        <v>Acquis</v>
      </c>
      <c r="L4" s="149" t="str">
        <f t="shared" si="0"/>
        <v>En cours d'acquisition</v>
      </c>
    </row>
    <row r="5" spans="1:12" ht="19.95" customHeight="1" thickTop="1" thickBot="1" x14ac:dyDescent="0.35">
      <c r="A5" s="145" t="s">
        <v>11</v>
      </c>
      <c r="B5" s="115" t="str">
        <f>INDEX([2]ELEVES!B5,MATCH("zzz",[2]ELEVES!B5,1))</f>
        <v>SCHTROUMPF</v>
      </c>
      <c r="C5" s="116" t="str">
        <f>INDEX([2]ELEVES!C5,MATCH("zzz",[2]ELEVES!C5,1))</f>
        <v>GRINCHEUX</v>
      </c>
      <c r="D5" s="146">
        <f>INDEX([2]NO!BG5,MATCH(9^9^9,[2]NO!BG5,1))</f>
        <v>90.909090909090907</v>
      </c>
      <c r="E5" s="146">
        <f>INDEX([2]SF!BG5,MATCH(9^9^9,[2]SF!BG5,1))</f>
        <v>94.444444444444443</v>
      </c>
      <c r="F5" s="146">
        <f>INDEX([2]GR!BG5,MATCH(9^9^9,[2]GR!BG5,1))</f>
        <v>66.666666666666657</v>
      </c>
      <c r="G5" s="147">
        <f>INDEX([2]TD!BG5,MATCH(9^9^9,[2]TD!BG5,1))</f>
        <v>58.974358974358978</v>
      </c>
      <c r="H5" s="148" t="s">
        <v>11</v>
      </c>
      <c r="I5" s="149" t="str">
        <f t="shared" si="1"/>
        <v>Acquis</v>
      </c>
      <c r="J5" s="149" t="str">
        <f t="shared" si="0"/>
        <v>Acquis</v>
      </c>
      <c r="K5" s="149" t="str">
        <f t="shared" si="0"/>
        <v>En cours d'acquisition</v>
      </c>
      <c r="L5" s="149" t="str">
        <f t="shared" si="0"/>
        <v>En cours d'acquisition</v>
      </c>
    </row>
    <row r="6" spans="1:12" ht="19.95" customHeight="1" thickTop="1" thickBot="1" x14ac:dyDescent="0.35">
      <c r="A6" s="145" t="s">
        <v>14</v>
      </c>
      <c r="B6" s="115" t="str">
        <f>INDEX([2]ELEVES!B6,MATCH("zzz",[2]ELEVES!B6,1))</f>
        <v>Duck</v>
      </c>
      <c r="C6" s="116" t="str">
        <f>INDEX([2]ELEVES!C6,MATCH("zzz",[2]ELEVES!C6,1))</f>
        <v>donald</v>
      </c>
      <c r="D6" s="146">
        <f>INDEX([2]NO!BG6,MATCH(9^9^9,[2]NO!BG6,1))</f>
        <v>0</v>
      </c>
      <c r="E6" s="146">
        <f>INDEX([2]SF!BG6,MATCH(9^9^9,[2]SF!BG6,1))</f>
        <v>0</v>
      </c>
      <c r="F6" s="146">
        <f>INDEX([2]GR!BG6,MATCH(9^9^9,[2]GR!BG6,1))</f>
        <v>0</v>
      </c>
      <c r="G6" s="147">
        <f>INDEX([2]TD!BG6,MATCH(9^9^9,[2]TD!BG6,1))</f>
        <v>0</v>
      </c>
      <c r="H6" s="148" t="s">
        <v>14</v>
      </c>
      <c r="I6" s="149" t="str">
        <f t="shared" si="1"/>
        <v>Non évalué</v>
      </c>
      <c r="J6" s="149" t="str">
        <f t="shared" si="0"/>
        <v>Non évalué</v>
      </c>
      <c r="K6" s="149" t="str">
        <f t="shared" si="0"/>
        <v>Non évalué</v>
      </c>
      <c r="L6" s="149" t="str">
        <f t="shared" si="0"/>
        <v>Non évalué</v>
      </c>
    </row>
    <row r="7" spans="1:12" ht="19.95" customHeight="1" thickTop="1" thickBot="1" x14ac:dyDescent="0.35">
      <c r="A7" s="145" t="s">
        <v>17</v>
      </c>
      <c r="B7" s="115" t="str">
        <f>INDEX([2]ELEVES!B7,MATCH("zzz",[2]ELEVES!B7,1))</f>
        <v>vvvv</v>
      </c>
      <c r="C7" s="116" t="str">
        <f>INDEX([2]ELEVES!C7,MATCH("zzz",[2]ELEVES!C7,1))</f>
        <v>lala</v>
      </c>
      <c r="D7" s="146">
        <f>INDEX([2]NO!BG7,MATCH(9^9^9,[2]NO!BG7,1))</f>
        <v>0</v>
      </c>
      <c r="E7" s="146">
        <f>INDEX([2]SF!BG7,MATCH(9^9^9,[2]SF!BG7,1))</f>
        <v>0</v>
      </c>
      <c r="F7" s="146">
        <f>INDEX([2]GR!BG7,MATCH(9^9^9,[2]GR!BG7,1))</f>
        <v>0</v>
      </c>
      <c r="G7" s="147">
        <f>INDEX([2]TD!BG7,MATCH(9^9^9,[2]TD!BG7,1))</f>
        <v>0</v>
      </c>
      <c r="H7" s="148" t="s">
        <v>17</v>
      </c>
      <c r="I7" s="149" t="str">
        <f t="shared" si="1"/>
        <v>Non évalué</v>
      </c>
      <c r="J7" s="149" t="str">
        <f t="shared" si="0"/>
        <v>Non évalué</v>
      </c>
      <c r="K7" s="149" t="str">
        <f t="shared" si="0"/>
        <v>Non évalué</v>
      </c>
      <c r="L7" s="149" t="str">
        <f t="shared" si="0"/>
        <v>Non évalué</v>
      </c>
    </row>
    <row r="8" spans="1:12" ht="19.95" customHeight="1" thickTop="1" thickBot="1" x14ac:dyDescent="0.35">
      <c r="A8" s="145" t="s">
        <v>18</v>
      </c>
      <c r="B8" s="115" t="e">
        <f>INDEX([2]ELEVES!B8,MATCH("zzz",[2]ELEVES!B8,1))</f>
        <v>#N/A</v>
      </c>
      <c r="C8" s="116" t="e">
        <f>INDEX([2]ELEVES!C8,MATCH("zzz",[2]ELEVES!C8,1))</f>
        <v>#N/A</v>
      </c>
      <c r="D8" s="146">
        <f>INDEX([2]NO!BG8,MATCH(9^9^9,[2]NO!BG8,1))</f>
        <v>0</v>
      </c>
      <c r="E8" s="146">
        <f>INDEX([2]SF!BG8,MATCH(9^9^9,[2]SF!BG8,1))</f>
        <v>0</v>
      </c>
      <c r="F8" s="146">
        <f>INDEX([2]GR!BG8,MATCH(9^9^9,[2]GR!BG8,1))</f>
        <v>0</v>
      </c>
      <c r="G8" s="147">
        <f>INDEX([2]TD!BG8,MATCH(9^9^9,[2]TD!BG8,1))</f>
        <v>0</v>
      </c>
      <c r="H8" s="148" t="s">
        <v>18</v>
      </c>
      <c r="I8" s="149" t="str">
        <f t="shared" si="1"/>
        <v>Non évalué</v>
      </c>
      <c r="J8" s="149" t="str">
        <f t="shared" si="0"/>
        <v>Non évalué</v>
      </c>
      <c r="K8" s="149" t="str">
        <f t="shared" si="0"/>
        <v>Non évalué</v>
      </c>
      <c r="L8" s="149" t="str">
        <f t="shared" si="0"/>
        <v>Non évalué</v>
      </c>
    </row>
    <row r="9" spans="1:12" ht="19.95" customHeight="1" thickTop="1" thickBot="1" x14ac:dyDescent="0.35">
      <c r="A9" s="145" t="s">
        <v>19</v>
      </c>
      <c r="B9" s="115" t="e">
        <f>INDEX([2]ELEVES!B9,MATCH("zzz",[2]ELEVES!B9,1))</f>
        <v>#N/A</v>
      </c>
      <c r="C9" s="116" t="e">
        <f>INDEX([2]ELEVES!C9,MATCH("zzz",[2]ELEVES!C9,1))</f>
        <v>#N/A</v>
      </c>
      <c r="D9" s="146">
        <f>INDEX([2]NO!BG9,MATCH(9^9^9,[2]NO!BG9,1))</f>
        <v>0</v>
      </c>
      <c r="E9" s="146">
        <f>INDEX([2]SF!BG9,MATCH(9^9^9,[2]SF!BG9,1))</f>
        <v>0</v>
      </c>
      <c r="F9" s="146">
        <f>INDEX([2]GR!BG9,MATCH(9^9^9,[2]GR!BG9,1))</f>
        <v>0</v>
      </c>
      <c r="G9" s="147">
        <f>INDEX([2]TD!BG9,MATCH(9^9^9,[2]TD!BG9,1))</f>
        <v>0</v>
      </c>
      <c r="H9" s="148" t="s">
        <v>19</v>
      </c>
      <c r="I9" s="149" t="str">
        <f t="shared" si="1"/>
        <v>Non évalué</v>
      </c>
      <c r="J9" s="149" t="str">
        <f t="shared" si="0"/>
        <v>Non évalué</v>
      </c>
      <c r="K9" s="149" t="str">
        <f t="shared" si="0"/>
        <v>Non évalué</v>
      </c>
      <c r="L9" s="149" t="str">
        <f t="shared" si="0"/>
        <v>Non évalué</v>
      </c>
    </row>
    <row r="10" spans="1:12" ht="19.95" customHeight="1" thickTop="1" thickBot="1" x14ac:dyDescent="0.35">
      <c r="A10" s="145" t="s">
        <v>20</v>
      </c>
      <c r="B10" s="115" t="e">
        <f>INDEX([2]ELEVES!B10,MATCH("zzz",[2]ELEVES!B10,1))</f>
        <v>#N/A</v>
      </c>
      <c r="C10" s="116" t="e">
        <f>INDEX([2]ELEVES!C10,MATCH("zzz",[2]ELEVES!C10,1))</f>
        <v>#N/A</v>
      </c>
      <c r="D10" s="146">
        <f>INDEX([2]NO!BG10,MATCH(9^9^9,[2]NO!BG10,1))</f>
        <v>0</v>
      </c>
      <c r="E10" s="146">
        <f>INDEX([2]SF!BG10,MATCH(9^9^9,[2]SF!BG10,1))</f>
        <v>0</v>
      </c>
      <c r="F10" s="146">
        <f>INDEX([2]GR!BG10,MATCH(9^9^9,[2]GR!BG10,1))</f>
        <v>0</v>
      </c>
      <c r="G10" s="147">
        <f>INDEX([2]TD!BG10,MATCH(9^9^9,[2]TD!BG10,1))</f>
        <v>0</v>
      </c>
      <c r="H10" s="148" t="s">
        <v>20</v>
      </c>
      <c r="I10" s="149" t="str">
        <f t="shared" si="1"/>
        <v>Non évalué</v>
      </c>
      <c r="J10" s="149" t="str">
        <f t="shared" si="0"/>
        <v>Non évalué</v>
      </c>
      <c r="K10" s="149" t="str">
        <f t="shared" si="0"/>
        <v>Non évalué</v>
      </c>
      <c r="L10" s="149" t="str">
        <f t="shared" si="0"/>
        <v>Non évalué</v>
      </c>
    </row>
    <row r="11" spans="1:12" ht="19.95" customHeight="1" thickTop="1" thickBot="1" x14ac:dyDescent="0.35">
      <c r="A11" s="145" t="s">
        <v>21</v>
      </c>
      <c r="B11" s="115" t="e">
        <f>INDEX([2]ELEVES!B11,MATCH("zzz",[2]ELEVES!B11,1))</f>
        <v>#N/A</v>
      </c>
      <c r="C11" s="116" t="e">
        <f>INDEX([2]ELEVES!C11,MATCH("zzz",[2]ELEVES!C11,1))</f>
        <v>#N/A</v>
      </c>
      <c r="D11" s="146">
        <f>INDEX([2]NO!BG11,MATCH(9^9^9,[2]NO!BG11,1))</f>
        <v>0</v>
      </c>
      <c r="E11" s="146">
        <f>INDEX([2]SF!BG11,MATCH(9^9^9,[2]SF!BG11,1))</f>
        <v>0</v>
      </c>
      <c r="F11" s="146">
        <f>INDEX([2]GR!BG11,MATCH(9^9^9,[2]GR!BG11,1))</f>
        <v>0</v>
      </c>
      <c r="G11" s="147">
        <f>INDEX([2]TD!BG11,MATCH(9^9^9,[2]TD!BG11,1))</f>
        <v>0</v>
      </c>
      <c r="H11" s="148" t="s">
        <v>21</v>
      </c>
      <c r="I11" s="149" t="str">
        <f t="shared" si="1"/>
        <v>Non évalué</v>
      </c>
      <c r="J11" s="149" t="str">
        <f t="shared" si="0"/>
        <v>Non évalué</v>
      </c>
      <c r="K11" s="149" t="str">
        <f t="shared" si="0"/>
        <v>Non évalué</v>
      </c>
      <c r="L11" s="149" t="str">
        <f t="shared" si="0"/>
        <v>Non évalué</v>
      </c>
    </row>
    <row r="12" spans="1:12" ht="19.95" customHeight="1" thickTop="1" thickBot="1" x14ac:dyDescent="0.35">
      <c r="A12" s="145" t="s">
        <v>22</v>
      </c>
      <c r="B12" s="115" t="e">
        <f>INDEX([2]ELEVES!B12,MATCH("zzz",[2]ELEVES!B12,1))</f>
        <v>#N/A</v>
      </c>
      <c r="C12" s="116" t="e">
        <f>INDEX([2]ELEVES!C12,MATCH("zzz",[2]ELEVES!C12,1))</f>
        <v>#N/A</v>
      </c>
      <c r="D12" s="146">
        <f>INDEX([2]NO!BG12,MATCH(9^9^9,[2]NO!BG12,1))</f>
        <v>0</v>
      </c>
      <c r="E12" s="146">
        <f>INDEX([2]SF!BG12,MATCH(9^9^9,[2]SF!BG12,1))</f>
        <v>0</v>
      </c>
      <c r="F12" s="146">
        <f>INDEX([2]GR!BG12,MATCH(9^9^9,[2]GR!BG12,1))</f>
        <v>0</v>
      </c>
      <c r="G12" s="147">
        <f>INDEX([2]TD!BG12,MATCH(9^9^9,[2]TD!BG12,1))</f>
        <v>0</v>
      </c>
      <c r="H12" s="148" t="s">
        <v>22</v>
      </c>
      <c r="I12" s="149" t="str">
        <f t="shared" si="1"/>
        <v>Non évalué</v>
      </c>
      <c r="J12" s="149" t="str">
        <f t="shared" si="0"/>
        <v>Non évalué</v>
      </c>
      <c r="K12" s="149" t="str">
        <f t="shared" si="0"/>
        <v>Non évalué</v>
      </c>
      <c r="L12" s="149" t="str">
        <f t="shared" si="0"/>
        <v>Non évalué</v>
      </c>
    </row>
    <row r="13" spans="1:12" ht="19.95" customHeight="1" thickTop="1" thickBot="1" x14ac:dyDescent="0.35">
      <c r="A13" s="145" t="s">
        <v>23</v>
      </c>
      <c r="B13" s="115" t="e">
        <f>INDEX([2]ELEVES!B13,MATCH("zzz",[2]ELEVES!B13,1))</f>
        <v>#N/A</v>
      </c>
      <c r="C13" s="116" t="e">
        <f>INDEX([2]ELEVES!C13,MATCH("zzz",[2]ELEVES!C13,1))</f>
        <v>#N/A</v>
      </c>
      <c r="D13" s="146">
        <f>INDEX([2]NO!BG13,MATCH(9^9^9,[2]NO!BG13,1))</f>
        <v>0</v>
      </c>
      <c r="E13" s="146">
        <f>INDEX([2]SF!BG13,MATCH(9^9^9,[2]SF!BG13,1))</f>
        <v>0</v>
      </c>
      <c r="F13" s="146">
        <f>INDEX([2]GR!BG13,MATCH(9^9^9,[2]GR!BG13,1))</f>
        <v>0</v>
      </c>
      <c r="G13" s="147">
        <f>INDEX([2]TD!BG13,MATCH(9^9^9,[2]TD!BG13,1))</f>
        <v>0</v>
      </c>
      <c r="H13" s="148" t="s">
        <v>23</v>
      </c>
      <c r="I13" s="149" t="str">
        <f t="shared" si="1"/>
        <v>Non évalué</v>
      </c>
      <c r="J13" s="149" t="str">
        <f t="shared" si="0"/>
        <v>Non évalué</v>
      </c>
      <c r="K13" s="149" t="str">
        <f t="shared" si="0"/>
        <v>Non évalué</v>
      </c>
      <c r="L13" s="149" t="str">
        <f t="shared" si="0"/>
        <v>Non évalué</v>
      </c>
    </row>
    <row r="14" spans="1:12" ht="19.95" customHeight="1" thickTop="1" thickBot="1" x14ac:dyDescent="0.35">
      <c r="A14" s="145" t="s">
        <v>24</v>
      </c>
      <c r="B14" s="115" t="e">
        <f>INDEX([2]ELEVES!B14,MATCH("zzz",[2]ELEVES!B14,1))</f>
        <v>#N/A</v>
      </c>
      <c r="C14" s="116" t="e">
        <f>INDEX([2]ELEVES!C14,MATCH("zzz",[2]ELEVES!C14,1))</f>
        <v>#N/A</v>
      </c>
      <c r="D14" s="146">
        <f>INDEX([2]NO!BG14,MATCH(9^9^9,[2]NO!BG14,1))</f>
        <v>0</v>
      </c>
      <c r="E14" s="146">
        <f>INDEX([2]SF!BG14,MATCH(9^9^9,[2]SF!BG14,1))</f>
        <v>0</v>
      </c>
      <c r="F14" s="146">
        <f>INDEX([2]GR!BG14,MATCH(9^9^9,[2]GR!BG14,1))</f>
        <v>0</v>
      </c>
      <c r="G14" s="147">
        <f>INDEX([2]TD!BG14,MATCH(9^9^9,[2]TD!BG14,1))</f>
        <v>0</v>
      </c>
      <c r="H14" s="148" t="s">
        <v>24</v>
      </c>
      <c r="I14" s="149" t="str">
        <f t="shared" si="1"/>
        <v>Non évalué</v>
      </c>
      <c r="J14" s="149" t="str">
        <f t="shared" si="0"/>
        <v>Non évalué</v>
      </c>
      <c r="K14" s="149" t="str">
        <f t="shared" si="0"/>
        <v>Non évalué</v>
      </c>
      <c r="L14" s="149" t="str">
        <f t="shared" si="0"/>
        <v>Non évalué</v>
      </c>
    </row>
    <row r="15" spans="1:12" ht="19.95" customHeight="1" thickTop="1" thickBot="1" x14ac:dyDescent="0.35">
      <c r="A15" s="145" t="s">
        <v>25</v>
      </c>
      <c r="B15" s="115" t="e">
        <f>INDEX([2]ELEVES!B15,MATCH("zzz",[2]ELEVES!B15,1))</f>
        <v>#N/A</v>
      </c>
      <c r="C15" s="116" t="e">
        <f>INDEX([2]ELEVES!C15,MATCH("zzz",[2]ELEVES!C15,1))</f>
        <v>#N/A</v>
      </c>
      <c r="D15" s="146">
        <f>INDEX([2]NO!BG15,MATCH(9^9^9,[2]NO!BG15,1))</f>
        <v>0</v>
      </c>
      <c r="E15" s="146">
        <f>INDEX([2]SF!BG15,MATCH(9^9^9,[2]SF!BG15,1))</f>
        <v>0</v>
      </c>
      <c r="F15" s="146">
        <f>INDEX([2]GR!BG15,MATCH(9^9^9,[2]GR!BG15,1))</f>
        <v>0</v>
      </c>
      <c r="G15" s="147">
        <f>INDEX([2]TD!BG15,MATCH(9^9^9,[2]TD!BG15,1))</f>
        <v>0</v>
      </c>
      <c r="H15" s="148" t="s">
        <v>25</v>
      </c>
      <c r="I15" s="149" t="str">
        <f t="shared" si="1"/>
        <v>Non évalué</v>
      </c>
      <c r="J15" s="149" t="str">
        <f t="shared" si="0"/>
        <v>Non évalué</v>
      </c>
      <c r="K15" s="149" t="str">
        <f t="shared" si="0"/>
        <v>Non évalué</v>
      </c>
      <c r="L15" s="149" t="str">
        <f t="shared" si="0"/>
        <v>Non évalué</v>
      </c>
    </row>
    <row r="16" spans="1:12" ht="19.95" customHeight="1" thickTop="1" thickBot="1" x14ac:dyDescent="0.35">
      <c r="A16" s="145" t="s">
        <v>26</v>
      </c>
      <c r="B16" s="115" t="e">
        <f>INDEX([2]ELEVES!B16,MATCH("zzz",[2]ELEVES!B16,1))</f>
        <v>#N/A</v>
      </c>
      <c r="C16" s="116" t="e">
        <f>INDEX([2]ELEVES!C16,MATCH("zzz",[2]ELEVES!C16,1))</f>
        <v>#N/A</v>
      </c>
      <c r="D16" s="146">
        <f>INDEX([2]NO!BG16,MATCH(9^9^9,[2]NO!BG16,1))</f>
        <v>0</v>
      </c>
      <c r="E16" s="146">
        <f>INDEX([2]SF!BG16,MATCH(9^9^9,[2]SF!BG16,1))</f>
        <v>0</v>
      </c>
      <c r="F16" s="146">
        <f>INDEX([2]GR!BG16,MATCH(9^9^9,[2]GR!BG16,1))</f>
        <v>0</v>
      </c>
      <c r="G16" s="147">
        <f>INDEX([2]TD!BG16,MATCH(9^9^9,[2]TD!BG16,1))</f>
        <v>0</v>
      </c>
      <c r="H16" s="148" t="s">
        <v>26</v>
      </c>
      <c r="I16" s="149" t="str">
        <f t="shared" si="1"/>
        <v>Non évalué</v>
      </c>
      <c r="J16" s="149" t="str">
        <f t="shared" si="0"/>
        <v>Non évalué</v>
      </c>
      <c r="K16" s="149" t="str">
        <f t="shared" si="0"/>
        <v>Non évalué</v>
      </c>
      <c r="L16" s="149" t="str">
        <f t="shared" si="0"/>
        <v>Non évalué</v>
      </c>
    </row>
    <row r="17" spans="1:12" ht="19.95" customHeight="1" thickTop="1" thickBot="1" x14ac:dyDescent="0.35">
      <c r="A17" s="145" t="s">
        <v>27</v>
      </c>
      <c r="B17" s="115" t="e">
        <f>INDEX([2]ELEVES!B17,MATCH("zzz",[2]ELEVES!B17,1))</f>
        <v>#N/A</v>
      </c>
      <c r="C17" s="116" t="e">
        <f>INDEX([2]ELEVES!C17,MATCH("zzz",[2]ELEVES!C17,1))</f>
        <v>#N/A</v>
      </c>
      <c r="D17" s="146">
        <f>INDEX([2]NO!BG17,MATCH(9^9^9,[2]NO!BG17,1))</f>
        <v>0</v>
      </c>
      <c r="E17" s="146">
        <f>INDEX([2]SF!BG17,MATCH(9^9^9,[2]SF!BG17,1))</f>
        <v>0</v>
      </c>
      <c r="F17" s="146">
        <f>INDEX([2]GR!BG17,MATCH(9^9^9,[2]GR!BG17,1))</f>
        <v>0</v>
      </c>
      <c r="G17" s="147">
        <f>INDEX([2]TD!BG17,MATCH(9^9^9,[2]TD!BG17,1))</f>
        <v>0</v>
      </c>
      <c r="H17" s="148" t="s">
        <v>27</v>
      </c>
      <c r="I17" s="149" t="str">
        <f t="shared" si="1"/>
        <v>Non évalué</v>
      </c>
      <c r="J17" s="149" t="str">
        <f t="shared" si="0"/>
        <v>Non évalué</v>
      </c>
      <c r="K17" s="149" t="str">
        <f t="shared" si="0"/>
        <v>Non évalué</v>
      </c>
      <c r="L17" s="149" t="str">
        <f t="shared" si="0"/>
        <v>Non évalué</v>
      </c>
    </row>
    <row r="18" spans="1:12" ht="19.95" customHeight="1" thickTop="1" thickBot="1" x14ac:dyDescent="0.35">
      <c r="A18" s="145" t="s">
        <v>28</v>
      </c>
      <c r="B18" s="115" t="e">
        <f>INDEX([2]ELEVES!B18,MATCH("zzz",[2]ELEVES!B18,1))</f>
        <v>#N/A</v>
      </c>
      <c r="C18" s="116" t="e">
        <f>INDEX([2]ELEVES!C18,MATCH("zzz",[2]ELEVES!C18,1))</f>
        <v>#N/A</v>
      </c>
      <c r="D18" s="146">
        <f>INDEX([2]NO!BG18,MATCH(9^9^9,[2]NO!BG18,1))</f>
        <v>0</v>
      </c>
      <c r="E18" s="146">
        <f>INDEX([2]SF!BG18,MATCH(9^9^9,[2]SF!BG18,1))</f>
        <v>0</v>
      </c>
      <c r="F18" s="146">
        <f>INDEX([2]GR!BG18,MATCH(9^9^9,[2]GR!BG18,1))</f>
        <v>0</v>
      </c>
      <c r="G18" s="147">
        <f>INDEX([2]TD!BG18,MATCH(9^9^9,[2]TD!BG18,1))</f>
        <v>0</v>
      </c>
      <c r="H18" s="148" t="s">
        <v>28</v>
      </c>
      <c r="I18" s="149" t="str">
        <f t="shared" si="1"/>
        <v>Non évalué</v>
      </c>
      <c r="J18" s="149" t="str">
        <f t="shared" si="0"/>
        <v>Non évalué</v>
      </c>
      <c r="K18" s="149" t="str">
        <f t="shared" si="0"/>
        <v>Non évalué</v>
      </c>
      <c r="L18" s="149" t="str">
        <f t="shared" si="0"/>
        <v>Non évalué</v>
      </c>
    </row>
    <row r="19" spans="1:12" ht="19.95" customHeight="1" thickTop="1" thickBot="1" x14ac:dyDescent="0.35">
      <c r="A19" s="145" t="s">
        <v>29</v>
      </c>
      <c r="B19" s="115" t="e">
        <f>INDEX([2]ELEVES!B19,MATCH("zzz",[2]ELEVES!B19,1))</f>
        <v>#N/A</v>
      </c>
      <c r="C19" s="116" t="e">
        <f>INDEX([2]ELEVES!C19,MATCH("zzz",[2]ELEVES!C19,1))</f>
        <v>#N/A</v>
      </c>
      <c r="D19" s="146">
        <f>INDEX([2]NO!BG19,MATCH(9^9^9,[2]NO!BG19,1))</f>
        <v>0</v>
      </c>
      <c r="E19" s="146">
        <f>INDEX([2]SF!BG19,MATCH(9^9^9,[2]SF!BG19,1))</f>
        <v>0</v>
      </c>
      <c r="F19" s="146">
        <f>INDEX([2]GR!BG19,MATCH(9^9^9,[2]GR!BG19,1))</f>
        <v>0</v>
      </c>
      <c r="G19" s="147">
        <f>INDEX([2]TD!BG19,MATCH(9^9^9,[2]TD!BG19,1))</f>
        <v>0</v>
      </c>
      <c r="H19" s="148" t="s">
        <v>29</v>
      </c>
      <c r="I19" s="149" t="str">
        <f t="shared" si="1"/>
        <v>Non évalué</v>
      </c>
      <c r="J19" s="149" t="str">
        <f t="shared" si="1"/>
        <v>Non évalué</v>
      </c>
      <c r="K19" s="149" t="str">
        <f t="shared" si="1"/>
        <v>Non évalué</v>
      </c>
      <c r="L19" s="149" t="str">
        <f t="shared" si="1"/>
        <v>Non évalué</v>
      </c>
    </row>
    <row r="20" spans="1:12" ht="19.95" customHeight="1" thickTop="1" thickBot="1" x14ac:dyDescent="0.35">
      <c r="A20" s="145" t="s">
        <v>30</v>
      </c>
      <c r="B20" s="115" t="e">
        <f>INDEX([2]ELEVES!B20,MATCH("zzz",[2]ELEVES!B20,1))</f>
        <v>#N/A</v>
      </c>
      <c r="C20" s="116" t="e">
        <f>INDEX([2]ELEVES!C20,MATCH("zzz",[2]ELEVES!C20,1))</f>
        <v>#N/A</v>
      </c>
      <c r="D20" s="146">
        <f>INDEX([2]NO!BG20,MATCH(9^9^9,[2]NO!BG20,1))</f>
        <v>0</v>
      </c>
      <c r="E20" s="146">
        <f>INDEX([2]SF!BG20,MATCH(9^9^9,[2]SF!BG20,1))</f>
        <v>0</v>
      </c>
      <c r="F20" s="146">
        <f>INDEX([2]GR!BG20,MATCH(9^9^9,[2]GR!BG20,1))</f>
        <v>0</v>
      </c>
      <c r="G20" s="147">
        <f>INDEX([2]TD!BG20,MATCH(9^9^9,[2]TD!BG20,1))</f>
        <v>0</v>
      </c>
      <c r="H20" s="148" t="s">
        <v>30</v>
      </c>
      <c r="I20" s="149" t="str">
        <f t="shared" si="1"/>
        <v>Non évalué</v>
      </c>
      <c r="J20" s="149" t="str">
        <f t="shared" si="1"/>
        <v>Non évalué</v>
      </c>
      <c r="K20" s="149" t="str">
        <f t="shared" si="1"/>
        <v>Non évalué</v>
      </c>
      <c r="L20" s="149" t="str">
        <f t="shared" si="1"/>
        <v>Non évalué</v>
      </c>
    </row>
    <row r="21" spans="1:12" ht="19.95" customHeight="1" thickTop="1" thickBot="1" x14ac:dyDescent="0.35">
      <c r="A21" s="145" t="s">
        <v>31</v>
      </c>
      <c r="B21" s="115" t="e">
        <f>INDEX([2]ELEVES!B21,MATCH("zzz",[2]ELEVES!B21,1))</f>
        <v>#N/A</v>
      </c>
      <c r="C21" s="116" t="e">
        <f>INDEX([2]ELEVES!C21,MATCH("zzz",[2]ELEVES!C21,1))</f>
        <v>#N/A</v>
      </c>
      <c r="D21" s="146">
        <f>INDEX([2]NO!BG21,MATCH(9^9^9,[2]NO!BG21,1))</f>
        <v>0</v>
      </c>
      <c r="E21" s="146">
        <f>INDEX([2]SF!BG21,MATCH(9^9^9,[2]SF!BG21,1))</f>
        <v>0</v>
      </c>
      <c r="F21" s="146">
        <f>INDEX([2]GR!BG21,MATCH(9^9^9,[2]GR!BG21,1))</f>
        <v>0</v>
      </c>
      <c r="G21" s="147">
        <f>INDEX([2]TD!BG21,MATCH(9^9^9,[2]TD!BG21,1))</f>
        <v>0</v>
      </c>
      <c r="H21" s="148" t="s">
        <v>31</v>
      </c>
      <c r="I21" s="149" t="str">
        <f t="shared" si="1"/>
        <v>Non évalué</v>
      </c>
      <c r="J21" s="149" t="str">
        <f t="shared" si="1"/>
        <v>Non évalué</v>
      </c>
      <c r="K21" s="149" t="str">
        <f t="shared" si="1"/>
        <v>Non évalué</v>
      </c>
      <c r="L21" s="149" t="str">
        <f t="shared" si="1"/>
        <v>Non évalué</v>
      </c>
    </row>
    <row r="22" spans="1:12" ht="19.95" customHeight="1" thickTop="1" thickBot="1" x14ac:dyDescent="0.35">
      <c r="A22" s="145" t="s">
        <v>32</v>
      </c>
      <c r="B22" s="115" t="e">
        <f>INDEX([2]ELEVES!B22,MATCH("zzz",[2]ELEVES!B22,1))</f>
        <v>#N/A</v>
      </c>
      <c r="C22" s="116" t="e">
        <f>INDEX([2]ELEVES!C22,MATCH("zzz",[2]ELEVES!C22,1))</f>
        <v>#N/A</v>
      </c>
      <c r="D22" s="146">
        <f>INDEX([2]NO!BG22,MATCH(9^9^9,[2]NO!BG22,1))</f>
        <v>0</v>
      </c>
      <c r="E22" s="146">
        <f>INDEX([2]SF!BG22,MATCH(9^9^9,[2]SF!BG22,1))</f>
        <v>0</v>
      </c>
      <c r="F22" s="146">
        <f>INDEX([2]GR!BG22,MATCH(9^9^9,[2]GR!BG22,1))</f>
        <v>0</v>
      </c>
      <c r="G22" s="147">
        <f>INDEX([2]TD!BG22,MATCH(9^9^9,[2]TD!BG22,1))</f>
        <v>0</v>
      </c>
      <c r="H22" s="148" t="s">
        <v>32</v>
      </c>
      <c r="I22" s="149" t="str">
        <f t="shared" si="1"/>
        <v>Non évalué</v>
      </c>
      <c r="J22" s="149" t="str">
        <f t="shared" si="1"/>
        <v>Non évalué</v>
      </c>
      <c r="K22" s="149" t="str">
        <f t="shared" si="1"/>
        <v>Non évalué</v>
      </c>
      <c r="L22" s="149" t="str">
        <f t="shared" si="1"/>
        <v>Non évalué</v>
      </c>
    </row>
    <row r="23" spans="1:12" ht="19.95" customHeight="1" thickTop="1" thickBot="1" x14ac:dyDescent="0.35">
      <c r="A23" s="145" t="s">
        <v>33</v>
      </c>
      <c r="B23" s="115" t="e">
        <f>INDEX([2]ELEVES!B23,MATCH("zzz",[2]ELEVES!B23,1))</f>
        <v>#N/A</v>
      </c>
      <c r="C23" s="116" t="e">
        <f>INDEX([2]ELEVES!C23,MATCH("zzz",[2]ELEVES!C23,1))</f>
        <v>#N/A</v>
      </c>
      <c r="D23" s="146">
        <f>INDEX([2]NO!BG23,MATCH(9^9^9,[2]NO!BG23,1))</f>
        <v>0</v>
      </c>
      <c r="E23" s="146">
        <f>INDEX([2]SF!BG23,MATCH(9^9^9,[2]SF!BG23,1))</f>
        <v>0</v>
      </c>
      <c r="F23" s="146">
        <f>INDEX([2]GR!BG23,MATCH(9^9^9,[2]GR!BG23,1))</f>
        <v>0</v>
      </c>
      <c r="G23" s="147">
        <f>INDEX([2]TD!BG23,MATCH(9^9^9,[2]TD!BG23,1))</f>
        <v>0</v>
      </c>
      <c r="H23" s="148" t="s">
        <v>33</v>
      </c>
      <c r="I23" s="149" t="str">
        <f t="shared" si="1"/>
        <v>Non évalué</v>
      </c>
      <c r="J23" s="149" t="str">
        <f t="shared" si="1"/>
        <v>Non évalué</v>
      </c>
      <c r="K23" s="149" t="str">
        <f t="shared" si="1"/>
        <v>Non évalué</v>
      </c>
      <c r="L23" s="149" t="str">
        <f t="shared" si="1"/>
        <v>Non évalué</v>
      </c>
    </row>
    <row r="24" spans="1:12" ht="19.95" customHeight="1" thickTop="1" thickBot="1" x14ac:dyDescent="0.35">
      <c r="A24" s="145" t="s">
        <v>34</v>
      </c>
      <c r="B24" s="115" t="e">
        <f>INDEX([2]ELEVES!B24,MATCH("zzz",[2]ELEVES!B24,1))</f>
        <v>#N/A</v>
      </c>
      <c r="C24" s="116" t="e">
        <f>INDEX([2]ELEVES!C24,MATCH("zzz",[2]ELEVES!C24,1))</f>
        <v>#N/A</v>
      </c>
      <c r="D24" s="146">
        <f>INDEX([2]NO!BG24,MATCH(9^9^9,[2]NO!BG24,1))</f>
        <v>0</v>
      </c>
      <c r="E24" s="146">
        <f>INDEX([2]SF!BG24,MATCH(9^9^9,[2]SF!BG24,1))</f>
        <v>0</v>
      </c>
      <c r="F24" s="146">
        <f>INDEX([2]GR!BG24,MATCH(9^9^9,[2]GR!BG24,1))</f>
        <v>0</v>
      </c>
      <c r="G24" s="147">
        <f>INDEX([2]TD!BG24,MATCH(9^9^9,[2]TD!BG24,1))</f>
        <v>0</v>
      </c>
      <c r="H24" s="148" t="s">
        <v>34</v>
      </c>
      <c r="I24" s="149" t="str">
        <f t="shared" si="1"/>
        <v>Non évalué</v>
      </c>
      <c r="J24" s="149" t="str">
        <f t="shared" si="1"/>
        <v>Non évalué</v>
      </c>
      <c r="K24" s="149" t="str">
        <f t="shared" si="1"/>
        <v>Non évalué</v>
      </c>
      <c r="L24" s="149" t="str">
        <f t="shared" si="1"/>
        <v>Non évalué</v>
      </c>
    </row>
    <row r="25" spans="1:12" ht="19.95" customHeight="1" thickTop="1" thickBot="1" x14ac:dyDescent="0.35">
      <c r="A25" s="145" t="s">
        <v>35</v>
      </c>
      <c r="B25" s="115" t="e">
        <f>INDEX([2]ELEVES!B25,MATCH("zzz",[2]ELEVES!B25,1))</f>
        <v>#N/A</v>
      </c>
      <c r="C25" s="116" t="e">
        <f>INDEX([2]ELEVES!C25,MATCH("zzz",[2]ELEVES!C25,1))</f>
        <v>#N/A</v>
      </c>
      <c r="D25" s="146">
        <f>INDEX([2]NO!BG25,MATCH(9^9^9,[2]NO!BG25,1))</f>
        <v>0</v>
      </c>
      <c r="E25" s="146">
        <f>INDEX([2]SF!BG25,MATCH(9^9^9,[2]SF!BG25,1))</f>
        <v>0</v>
      </c>
      <c r="F25" s="146">
        <f>INDEX([2]GR!BG25,MATCH(9^9^9,[2]GR!BG25,1))</f>
        <v>0</v>
      </c>
      <c r="G25" s="147">
        <f>INDEX([2]TD!BG25,MATCH(9^9^9,[2]TD!BG25,1))</f>
        <v>0</v>
      </c>
      <c r="H25" s="148" t="s">
        <v>35</v>
      </c>
      <c r="I25" s="149" t="str">
        <f t="shared" si="1"/>
        <v>Non évalué</v>
      </c>
      <c r="J25" s="149" t="str">
        <f t="shared" si="1"/>
        <v>Non évalué</v>
      </c>
      <c r="K25" s="149" t="str">
        <f t="shared" si="1"/>
        <v>Non évalué</v>
      </c>
      <c r="L25" s="149" t="str">
        <f t="shared" si="1"/>
        <v>Non évalué</v>
      </c>
    </row>
    <row r="26" spans="1:12" ht="19.95" customHeight="1" thickTop="1" thickBot="1" x14ac:dyDescent="0.35">
      <c r="A26" s="145" t="s">
        <v>36</v>
      </c>
      <c r="B26" s="115" t="e">
        <f>INDEX([2]ELEVES!B26,MATCH("zzz",[2]ELEVES!B26,1))</f>
        <v>#N/A</v>
      </c>
      <c r="C26" s="116" t="e">
        <f>INDEX([2]ELEVES!C26,MATCH("zzz",[2]ELEVES!C26,1))</f>
        <v>#N/A</v>
      </c>
      <c r="D26" s="146">
        <f>INDEX([2]NO!BG26,MATCH(9^9^9,[2]NO!BG26,1))</f>
        <v>0</v>
      </c>
      <c r="E26" s="146">
        <f>INDEX([2]SF!BG26,MATCH(9^9^9,[2]SF!BG26,1))</f>
        <v>0</v>
      </c>
      <c r="F26" s="146">
        <f>INDEX([2]GR!BG26,MATCH(9^9^9,[2]GR!BG26,1))</f>
        <v>0</v>
      </c>
      <c r="G26" s="147">
        <f>INDEX([2]TD!BG26,MATCH(9^9^9,[2]TD!BG26,1))</f>
        <v>0</v>
      </c>
      <c r="H26" s="148" t="s">
        <v>36</v>
      </c>
      <c r="I26" s="149" t="str">
        <f t="shared" si="1"/>
        <v>Non évalué</v>
      </c>
      <c r="J26" s="149" t="str">
        <f t="shared" si="1"/>
        <v>Non évalué</v>
      </c>
      <c r="K26" s="149" t="str">
        <f t="shared" si="1"/>
        <v>Non évalué</v>
      </c>
      <c r="L26" s="149" t="str">
        <f t="shared" si="1"/>
        <v>Non évalué</v>
      </c>
    </row>
    <row r="27" spans="1:12" ht="19.95" customHeight="1" thickTop="1" thickBot="1" x14ac:dyDescent="0.35">
      <c r="A27" s="145" t="s">
        <v>37</v>
      </c>
      <c r="B27" s="115" t="e">
        <f>INDEX([2]ELEVES!B27,MATCH("zzz",[2]ELEVES!B27,1))</f>
        <v>#N/A</v>
      </c>
      <c r="C27" s="116" t="e">
        <f>INDEX([2]ELEVES!C27,MATCH("zzz",[2]ELEVES!C27,1))</f>
        <v>#N/A</v>
      </c>
      <c r="D27" s="146">
        <f>INDEX([2]NO!BG27,MATCH(9^9^9,[2]NO!BG27,1))</f>
        <v>0</v>
      </c>
      <c r="E27" s="146">
        <f>INDEX([2]SF!BG27,MATCH(9^9^9,[2]SF!BG27,1))</f>
        <v>0</v>
      </c>
      <c r="F27" s="146">
        <f>INDEX([2]GR!BG27,MATCH(9^9^9,[2]GR!BG27,1))</f>
        <v>0</v>
      </c>
      <c r="G27" s="147">
        <f>INDEX([2]TD!BG27,MATCH(9^9^9,[2]TD!BG27,1))</f>
        <v>0</v>
      </c>
      <c r="H27" s="148" t="s">
        <v>37</v>
      </c>
      <c r="I27" s="149" t="str">
        <f t="shared" si="1"/>
        <v>Non évalué</v>
      </c>
      <c r="J27" s="149" t="str">
        <f t="shared" si="1"/>
        <v>Non évalué</v>
      </c>
      <c r="K27" s="149" t="str">
        <f t="shared" si="1"/>
        <v>Non évalué</v>
      </c>
      <c r="L27" s="149" t="str">
        <f t="shared" si="1"/>
        <v>Non évalué</v>
      </c>
    </row>
    <row r="28" spans="1:12" ht="19.95" customHeight="1" thickTop="1" thickBot="1" x14ac:dyDescent="0.35">
      <c r="A28" s="145" t="s">
        <v>38</v>
      </c>
      <c r="B28" s="115" t="e">
        <f>INDEX([2]ELEVES!B28,MATCH("zzz",[2]ELEVES!B28,1))</f>
        <v>#N/A</v>
      </c>
      <c r="C28" s="116" t="e">
        <f>INDEX([2]ELEVES!C28,MATCH("zzz",[2]ELEVES!C28,1))</f>
        <v>#N/A</v>
      </c>
      <c r="D28" s="146">
        <f>INDEX([2]NO!BG28,MATCH(9^9^9,[2]NO!BG28,1))</f>
        <v>0</v>
      </c>
      <c r="E28" s="146">
        <f>INDEX([2]SF!BG28,MATCH(9^9^9,[2]SF!BG28,1))</f>
        <v>0</v>
      </c>
      <c r="F28" s="146">
        <f>INDEX([2]GR!BG28,MATCH(9^9^9,[2]GR!BG28,1))</f>
        <v>0</v>
      </c>
      <c r="G28" s="147">
        <f>INDEX([2]TD!BG28,MATCH(9^9^9,[2]TD!BG28,1))</f>
        <v>0</v>
      </c>
      <c r="H28" s="148" t="s">
        <v>38</v>
      </c>
      <c r="I28" s="149" t="str">
        <f t="shared" si="1"/>
        <v>Non évalué</v>
      </c>
      <c r="J28" s="149" t="str">
        <f t="shared" si="1"/>
        <v>Non évalué</v>
      </c>
      <c r="K28" s="149" t="str">
        <f t="shared" si="1"/>
        <v>Non évalué</v>
      </c>
      <c r="L28" s="149" t="str">
        <f t="shared" si="1"/>
        <v>Non évalué</v>
      </c>
    </row>
    <row r="29" spans="1:12" ht="19.95" customHeight="1" thickTop="1" thickBot="1" x14ac:dyDescent="0.35">
      <c r="A29" s="145" t="s">
        <v>39</v>
      </c>
      <c r="B29" s="115" t="e">
        <f>INDEX([2]ELEVES!B29,MATCH("zzz",[2]ELEVES!B29,1))</f>
        <v>#N/A</v>
      </c>
      <c r="C29" s="116" t="e">
        <f>INDEX([2]ELEVES!C29,MATCH("zzz",[2]ELEVES!C29,1))</f>
        <v>#N/A</v>
      </c>
      <c r="D29" s="146">
        <f>INDEX([2]NO!BG29,MATCH(9^9^9,[2]NO!BG29,1))</f>
        <v>0</v>
      </c>
      <c r="E29" s="146">
        <f>INDEX([2]SF!BG29,MATCH(9^9^9,[2]SF!BG29,1))</f>
        <v>0</v>
      </c>
      <c r="F29" s="146">
        <f>INDEX([2]GR!BG29,MATCH(9^9^9,[2]GR!BG29,1))</f>
        <v>0</v>
      </c>
      <c r="G29" s="147">
        <f>INDEX([2]TD!BG29,MATCH(9^9^9,[2]TD!BG29,1))</f>
        <v>0</v>
      </c>
      <c r="H29" s="148" t="s">
        <v>39</v>
      </c>
      <c r="I29" s="149" t="str">
        <f t="shared" si="1"/>
        <v>Non évalué</v>
      </c>
      <c r="J29" s="149" t="str">
        <f t="shared" si="1"/>
        <v>Non évalué</v>
      </c>
      <c r="K29" s="149" t="str">
        <f t="shared" si="1"/>
        <v>Non évalué</v>
      </c>
      <c r="L29" s="149" t="str">
        <f t="shared" si="1"/>
        <v>Non évalué</v>
      </c>
    </row>
    <row r="30" spans="1:12" ht="19.95" customHeight="1" thickTop="1" thickBot="1" x14ac:dyDescent="0.35">
      <c r="A30" s="145" t="s">
        <v>40</v>
      </c>
      <c r="B30" s="115" t="e">
        <f>INDEX([2]ELEVES!B30,MATCH("zzz",[2]ELEVES!B30,1))</f>
        <v>#N/A</v>
      </c>
      <c r="C30" s="116" t="e">
        <f>INDEX([2]ELEVES!C30,MATCH("zzz",[2]ELEVES!C30,1))</f>
        <v>#N/A</v>
      </c>
      <c r="D30" s="146">
        <f>INDEX([2]NO!BG30,MATCH(9^9^9,[2]NO!BG30,1))</f>
        <v>0</v>
      </c>
      <c r="E30" s="146">
        <f>INDEX([2]SF!BG30,MATCH(9^9^9,[2]SF!BG30,1))</f>
        <v>0</v>
      </c>
      <c r="F30" s="146">
        <f>INDEX([2]GR!BG30,MATCH(9^9^9,[2]GR!BG30,1))</f>
        <v>0</v>
      </c>
      <c r="G30" s="147">
        <f>INDEX([2]TD!BG30,MATCH(9^9^9,[2]TD!BG30,1))</f>
        <v>0</v>
      </c>
      <c r="H30" s="148" t="s">
        <v>40</v>
      </c>
      <c r="I30" s="149" t="str">
        <f t="shared" si="1"/>
        <v>Non évalué</v>
      </c>
      <c r="J30" s="149" t="str">
        <f t="shared" si="1"/>
        <v>Non évalué</v>
      </c>
      <c r="K30" s="149" t="str">
        <f t="shared" si="1"/>
        <v>Non évalué</v>
      </c>
      <c r="L30" s="149" t="str">
        <f t="shared" si="1"/>
        <v>Non évalué</v>
      </c>
    </row>
    <row r="31" spans="1:12" ht="19.95" customHeight="1" thickTop="1" thickBot="1" x14ac:dyDescent="0.35">
      <c r="A31" s="150" t="s">
        <v>41</v>
      </c>
      <c r="B31" s="115" t="e">
        <f>INDEX([2]ELEVES!B31,MATCH("zzz",[2]ELEVES!B31,1))</f>
        <v>#N/A</v>
      </c>
      <c r="C31" s="116" t="e">
        <f>INDEX([2]ELEVES!C31,MATCH("zzz",[2]ELEVES!C31,1))</f>
        <v>#N/A</v>
      </c>
      <c r="D31" s="146">
        <f>INDEX([2]NO!BG31,MATCH(9^9^9,[2]NO!BG31,1))</f>
        <v>0</v>
      </c>
      <c r="E31" s="146">
        <f>INDEX([2]SF!BG31,MATCH(9^9^9,[2]SF!BG31,1))</f>
        <v>0</v>
      </c>
      <c r="F31" s="146">
        <f>INDEX([2]GR!BG31,MATCH(9^9^9,[2]GR!BG31,1))</f>
        <v>0</v>
      </c>
      <c r="G31" s="147">
        <f>INDEX([2]TD!BG31,MATCH(9^9^9,[2]TD!BG31,1))</f>
        <v>0</v>
      </c>
      <c r="H31" s="148" t="s">
        <v>41</v>
      </c>
      <c r="I31" s="149" t="str">
        <f t="shared" si="1"/>
        <v>Non évalué</v>
      </c>
      <c r="J31" s="149" t="str">
        <f t="shared" si="1"/>
        <v>Non évalué</v>
      </c>
      <c r="K31" s="149" t="str">
        <f t="shared" si="1"/>
        <v>Non évalué</v>
      </c>
      <c r="L31" s="149" t="str">
        <f t="shared" si="1"/>
        <v>Non évalué</v>
      </c>
    </row>
    <row r="32" spans="1:12" ht="19.95" customHeight="1" thickTop="1" thickBot="1" x14ac:dyDescent="0.35">
      <c r="A32" s="151" t="s">
        <v>42</v>
      </c>
      <c r="B32" s="115" t="e">
        <f>INDEX([2]ELEVES!B32,MATCH("zzz",[2]ELEVES!B32,1))</f>
        <v>#N/A</v>
      </c>
      <c r="C32" s="116" t="e">
        <f>INDEX([2]ELEVES!C32,MATCH("zzz",[2]ELEVES!C32,1))</f>
        <v>#N/A</v>
      </c>
      <c r="D32" s="146">
        <f>INDEX([2]NO!BG32,MATCH(9^9^9,[2]NO!BG32,1))</f>
        <v>0</v>
      </c>
      <c r="E32" s="146">
        <f>INDEX([2]SF!BG32,MATCH(9^9^9,[2]SF!BG32,1))</f>
        <v>0</v>
      </c>
      <c r="F32" s="146">
        <f>INDEX([2]GR!BG32,MATCH(9^9^9,[2]GR!BG32,1))</f>
        <v>0</v>
      </c>
      <c r="G32" s="147">
        <f>INDEX([2]TD!BG32,MATCH(9^9^9,[2]TD!BG32,1))</f>
        <v>0</v>
      </c>
      <c r="H32" s="148" t="s">
        <v>42</v>
      </c>
      <c r="I32" s="149" t="str">
        <f t="shared" si="1"/>
        <v>Non évalué</v>
      </c>
      <c r="J32" s="149" t="str">
        <f t="shared" si="1"/>
        <v>Non évalué</v>
      </c>
      <c r="K32" s="149" t="str">
        <f t="shared" si="1"/>
        <v>Non évalué</v>
      </c>
      <c r="L32" s="149" t="str">
        <f t="shared" si="1"/>
        <v>Non évalué</v>
      </c>
    </row>
    <row r="33" spans="1:13" ht="15" thickTop="1" x14ac:dyDescent="0.3">
      <c r="A33" s="152"/>
      <c r="B33" s="152"/>
      <c r="C33" s="152"/>
      <c r="D33" s="153"/>
      <c r="E33" s="154"/>
      <c r="F33" s="154"/>
      <c r="G33" s="153"/>
      <c r="H33" s="155"/>
      <c r="J33" s="139"/>
      <c r="K33" s="139"/>
      <c r="L33" s="139"/>
    </row>
    <row r="34" spans="1:13" x14ac:dyDescent="0.3">
      <c r="A34" s="134"/>
      <c r="B34" s="134"/>
      <c r="C34" s="134"/>
      <c r="D34" s="135"/>
      <c r="E34" s="136"/>
      <c r="F34" s="136"/>
      <c r="G34" s="135"/>
      <c r="H34" s="156"/>
      <c r="I34" s="138"/>
      <c r="J34" s="135"/>
      <c r="K34" s="135"/>
      <c r="L34" s="135"/>
      <c r="M34" s="135"/>
    </row>
    <row r="35" spans="1:13" x14ac:dyDescent="0.3">
      <c r="A35" s="134"/>
      <c r="B35" s="134"/>
      <c r="C35" s="134"/>
      <c r="D35" s="135"/>
      <c r="E35" s="136"/>
      <c r="F35" s="136"/>
      <c r="G35" s="135"/>
      <c r="H35" s="156"/>
      <c r="I35" s="138"/>
      <c r="J35" s="135"/>
      <c r="K35" s="135"/>
      <c r="L35" s="135"/>
      <c r="M35" s="135"/>
    </row>
    <row r="36" spans="1:13" x14ac:dyDescent="0.3">
      <c r="A36" s="134"/>
      <c r="B36" s="134"/>
      <c r="C36" s="134"/>
      <c r="D36" s="135"/>
      <c r="E36" s="136"/>
      <c r="F36" s="136"/>
      <c r="G36" s="135"/>
      <c r="H36" s="156"/>
      <c r="I36" s="138"/>
      <c r="J36" s="135"/>
      <c r="K36" s="135"/>
      <c r="L36" s="135"/>
      <c r="M36" s="135"/>
    </row>
    <row r="37" spans="1:13" x14ac:dyDescent="0.3">
      <c r="A37" s="134"/>
      <c r="B37" s="134"/>
      <c r="C37" s="134"/>
      <c r="D37" s="135"/>
      <c r="E37" s="136"/>
      <c r="F37" s="136"/>
      <c r="G37" s="135"/>
      <c r="H37" s="156"/>
      <c r="I37" s="138"/>
      <c r="J37" s="135"/>
      <c r="K37" s="135"/>
      <c r="L37" s="135"/>
      <c r="M37" s="135"/>
    </row>
    <row r="38" spans="1:13" x14ac:dyDescent="0.3">
      <c r="A38" s="134"/>
      <c r="B38" s="134"/>
      <c r="C38" s="134"/>
      <c r="D38" s="135"/>
      <c r="E38" s="136"/>
      <c r="F38" s="136"/>
      <c r="G38" s="135"/>
      <c r="H38" s="156"/>
      <c r="I38" s="138"/>
      <c r="J38" s="135"/>
      <c r="K38" s="135"/>
      <c r="L38" s="135"/>
      <c r="M38" s="135"/>
    </row>
    <row r="39" spans="1:13" x14ac:dyDescent="0.3">
      <c r="A39" s="134"/>
      <c r="B39" s="134"/>
      <c r="C39" s="134"/>
      <c r="D39" s="135"/>
      <c r="E39" s="136"/>
      <c r="F39" s="136"/>
      <c r="G39" s="135"/>
      <c r="H39" s="156"/>
      <c r="I39" s="138"/>
      <c r="J39" s="135"/>
      <c r="K39" s="135"/>
      <c r="L39" s="135"/>
      <c r="M39" s="135"/>
    </row>
    <row r="40" spans="1:13" x14ac:dyDescent="0.3">
      <c r="A40" s="134"/>
      <c r="B40" s="134"/>
      <c r="C40" s="134"/>
      <c r="D40" s="135"/>
      <c r="E40" s="136"/>
      <c r="F40" s="136"/>
      <c r="G40" s="135"/>
      <c r="H40" s="156"/>
      <c r="I40" s="138"/>
      <c r="J40" s="135"/>
      <c r="K40" s="135"/>
      <c r="L40" s="135"/>
      <c r="M40" s="135"/>
    </row>
    <row r="41" spans="1:13" x14ac:dyDescent="0.3">
      <c r="A41" s="134"/>
      <c r="B41" s="134"/>
      <c r="C41" s="134"/>
      <c r="D41" s="135"/>
      <c r="E41" s="136"/>
      <c r="F41" s="136"/>
      <c r="G41" s="135"/>
      <c r="H41" s="156"/>
      <c r="I41" s="138"/>
      <c r="J41" s="135"/>
      <c r="K41" s="135"/>
      <c r="L41" s="135"/>
      <c r="M41" s="135"/>
    </row>
    <row r="42" spans="1:13" x14ac:dyDescent="0.3">
      <c r="A42" s="134"/>
      <c r="B42" s="134"/>
      <c r="C42" s="134"/>
      <c r="D42" s="135"/>
      <c r="E42" s="135"/>
      <c r="F42" s="135"/>
      <c r="G42" s="135"/>
      <c r="H42" s="156"/>
      <c r="I42" s="138"/>
      <c r="J42" s="135"/>
      <c r="K42" s="135"/>
      <c r="L42" s="135"/>
      <c r="M42" s="135"/>
    </row>
    <row r="43" spans="1:13" x14ac:dyDescent="0.3">
      <c r="A43" s="134"/>
      <c r="B43" s="134"/>
      <c r="C43" s="134"/>
      <c r="D43" s="135"/>
      <c r="E43" s="135"/>
      <c r="F43" s="135"/>
      <c r="G43" s="135"/>
      <c r="H43" s="156"/>
      <c r="I43" s="138"/>
      <c r="J43" s="135"/>
      <c r="K43" s="135"/>
      <c r="L43" s="135"/>
      <c r="M43" s="135"/>
    </row>
    <row r="44" spans="1:13" x14ac:dyDescent="0.3">
      <c r="A44" s="134"/>
      <c r="B44" s="134"/>
      <c r="C44" s="134"/>
      <c r="D44" s="135"/>
      <c r="E44" s="135"/>
      <c r="F44" s="135"/>
      <c r="G44" s="135"/>
      <c r="H44" s="156"/>
      <c r="I44" s="138"/>
      <c r="J44" s="135"/>
      <c r="K44" s="135"/>
      <c r="L44" s="135"/>
      <c r="M44" s="135"/>
    </row>
    <row r="45" spans="1:13" x14ac:dyDescent="0.3">
      <c r="A45" s="134"/>
      <c r="B45" s="134"/>
      <c r="C45" s="134"/>
      <c r="D45" s="135"/>
      <c r="E45" s="135"/>
      <c r="F45" s="135"/>
      <c r="G45" s="135"/>
      <c r="H45" s="156"/>
      <c r="I45" s="138"/>
      <c r="J45" s="135"/>
      <c r="K45" s="135"/>
      <c r="L45" s="135"/>
      <c r="M45" s="135"/>
    </row>
    <row r="46" spans="1:13" x14ac:dyDescent="0.3">
      <c r="A46" s="134"/>
      <c r="B46" s="134"/>
      <c r="C46" s="134"/>
      <c r="D46" s="135"/>
      <c r="E46" s="135"/>
      <c r="F46" s="135"/>
      <c r="G46" s="135"/>
      <c r="H46" s="156"/>
      <c r="I46" s="138"/>
      <c r="J46" s="135"/>
      <c r="K46" s="135"/>
      <c r="L46" s="135"/>
      <c r="M46" s="135"/>
    </row>
    <row r="47" spans="1:13" x14ac:dyDescent="0.3">
      <c r="A47" s="134"/>
      <c r="B47" s="134"/>
      <c r="C47" s="134"/>
      <c r="D47" s="135"/>
      <c r="E47" s="135"/>
      <c r="F47" s="135"/>
      <c r="G47" s="135"/>
      <c r="H47" s="156"/>
      <c r="I47" s="138"/>
      <c r="J47" s="135"/>
      <c r="K47" s="135"/>
      <c r="L47" s="135"/>
      <c r="M47" s="135"/>
    </row>
    <row r="48" spans="1:13" x14ac:dyDescent="0.3">
      <c r="A48" s="134"/>
      <c r="B48" s="134"/>
      <c r="C48" s="134"/>
      <c r="D48" s="135"/>
      <c r="E48" s="135"/>
      <c r="F48" s="135"/>
      <c r="G48" s="135"/>
      <c r="H48" s="156"/>
      <c r="I48" s="138"/>
      <c r="J48" s="135"/>
      <c r="K48" s="135"/>
      <c r="L48" s="135"/>
      <c r="M48" s="135"/>
    </row>
    <row r="49" spans="1:13" x14ac:dyDescent="0.3">
      <c r="A49" s="134"/>
      <c r="B49" s="134"/>
      <c r="C49" s="134"/>
      <c r="D49" s="135"/>
      <c r="E49" s="135"/>
      <c r="F49" s="135"/>
      <c r="G49" s="135"/>
      <c r="H49" s="156"/>
      <c r="I49" s="138"/>
      <c r="J49" s="135"/>
      <c r="K49" s="135"/>
      <c r="L49" s="135"/>
      <c r="M49" s="135"/>
    </row>
    <row r="50" spans="1:13" x14ac:dyDescent="0.3">
      <c r="A50" s="134"/>
      <c r="B50" s="134"/>
      <c r="C50" s="134"/>
      <c r="D50" s="135"/>
      <c r="E50" s="135"/>
      <c r="F50" s="135"/>
      <c r="G50" s="135"/>
      <c r="H50" s="156"/>
      <c r="I50" s="138"/>
      <c r="J50" s="135"/>
      <c r="K50" s="135"/>
      <c r="L50" s="135"/>
      <c r="M50" s="135"/>
    </row>
    <row r="51" spans="1:13" x14ac:dyDescent="0.3">
      <c r="A51" s="134"/>
      <c r="B51" s="134"/>
      <c r="C51" s="134"/>
      <c r="D51" s="135"/>
      <c r="E51" s="135"/>
      <c r="F51" s="135"/>
      <c r="G51" s="135"/>
      <c r="H51" s="156"/>
      <c r="I51" s="138"/>
      <c r="J51" s="135"/>
      <c r="K51" s="135"/>
      <c r="L51" s="135"/>
      <c r="M51" s="135"/>
    </row>
    <row r="52" spans="1:13" x14ac:dyDescent="0.3">
      <c r="A52" s="134"/>
      <c r="B52" s="134"/>
      <c r="C52" s="134"/>
      <c r="D52" s="135"/>
      <c r="E52" s="135"/>
      <c r="F52" s="135"/>
      <c r="G52" s="135"/>
      <c r="H52" s="156"/>
      <c r="I52" s="138"/>
      <c r="J52" s="135"/>
      <c r="K52" s="135"/>
      <c r="L52" s="135"/>
      <c r="M52" s="135"/>
    </row>
    <row r="53" spans="1:13" x14ac:dyDescent="0.3">
      <c r="A53" s="134"/>
      <c r="B53" s="134"/>
      <c r="C53" s="134"/>
      <c r="D53" s="135"/>
      <c r="E53" s="135"/>
      <c r="F53" s="135"/>
      <c r="G53" s="135"/>
      <c r="H53" s="156"/>
      <c r="I53" s="138"/>
      <c r="J53" s="135"/>
      <c r="K53" s="135"/>
      <c r="L53" s="135"/>
      <c r="M53" s="135"/>
    </row>
    <row r="54" spans="1:13" x14ac:dyDescent="0.3">
      <c r="A54" s="134"/>
      <c r="B54" s="134"/>
      <c r="C54" s="134"/>
      <c r="D54" s="135"/>
      <c r="E54" s="135"/>
      <c r="F54" s="135"/>
      <c r="G54" s="135"/>
      <c r="H54" s="156"/>
      <c r="I54" s="138"/>
      <c r="J54" s="135"/>
      <c r="K54" s="135"/>
      <c r="L54" s="135"/>
      <c r="M54" s="135"/>
    </row>
    <row r="55" spans="1:13" x14ac:dyDescent="0.3">
      <c r="A55" s="134"/>
      <c r="B55" s="134"/>
      <c r="C55" s="134"/>
      <c r="D55" s="135"/>
      <c r="E55" s="135"/>
      <c r="F55" s="135"/>
      <c r="G55" s="135"/>
      <c r="H55" s="156"/>
      <c r="I55" s="138"/>
      <c r="J55" s="135"/>
      <c r="K55" s="135"/>
      <c r="L55" s="135"/>
      <c r="M55" s="135"/>
    </row>
    <row r="56" spans="1:13" x14ac:dyDescent="0.3">
      <c r="A56" s="134"/>
      <c r="B56" s="134"/>
      <c r="C56" s="134"/>
      <c r="D56" s="135"/>
      <c r="E56" s="135"/>
      <c r="F56" s="135"/>
      <c r="G56" s="135"/>
      <c r="H56" s="156"/>
      <c r="I56" s="138"/>
      <c r="J56" s="135"/>
      <c r="K56" s="135"/>
      <c r="L56" s="135"/>
      <c r="M56" s="135"/>
    </row>
    <row r="57" spans="1:13" x14ac:dyDescent="0.3">
      <c r="A57" s="134"/>
      <c r="B57" s="134"/>
      <c r="C57" s="134"/>
      <c r="D57" s="135"/>
      <c r="E57" s="135"/>
      <c r="F57" s="135"/>
      <c r="G57" s="135"/>
      <c r="H57" s="156"/>
      <c r="I57" s="138"/>
      <c r="J57" s="135"/>
      <c r="K57" s="135"/>
      <c r="L57" s="135"/>
      <c r="M57" s="135"/>
    </row>
    <row r="58" spans="1:13" x14ac:dyDescent="0.3">
      <c r="A58" s="134"/>
      <c r="B58" s="134"/>
      <c r="C58" s="134"/>
      <c r="D58" s="135"/>
      <c r="E58" s="135"/>
      <c r="F58" s="135"/>
      <c r="G58" s="135"/>
      <c r="H58" s="156"/>
      <c r="I58" s="138"/>
      <c r="J58" s="135"/>
      <c r="K58" s="135"/>
      <c r="L58" s="135"/>
      <c r="M58" s="135"/>
    </row>
    <row r="59" spans="1:13" x14ac:dyDescent="0.3">
      <c r="A59" s="134"/>
      <c r="B59" s="134"/>
      <c r="C59" s="134"/>
      <c r="D59" s="135"/>
      <c r="E59" s="135"/>
      <c r="F59" s="135"/>
      <c r="G59" s="135"/>
      <c r="H59" s="156"/>
      <c r="I59" s="138"/>
      <c r="J59" s="135"/>
      <c r="K59" s="135"/>
      <c r="L59" s="135"/>
      <c r="M59" s="135"/>
    </row>
    <row r="60" spans="1:13" x14ac:dyDescent="0.3">
      <c r="A60" s="134"/>
      <c r="B60" s="134"/>
      <c r="C60" s="134"/>
      <c r="D60" s="135"/>
      <c r="E60" s="135"/>
      <c r="F60" s="135"/>
      <c r="G60" s="135"/>
      <c r="H60" s="156"/>
      <c r="I60" s="138"/>
      <c r="J60" s="135"/>
      <c r="K60" s="135"/>
      <c r="L60" s="135"/>
      <c r="M60" s="135"/>
    </row>
    <row r="61" spans="1:13" x14ac:dyDescent="0.3">
      <c r="A61" s="135">
        <v>0</v>
      </c>
      <c r="B61" s="135"/>
      <c r="C61" s="135"/>
      <c r="D61" s="135"/>
      <c r="E61" s="135"/>
      <c r="F61" s="135"/>
      <c r="G61" s="135"/>
      <c r="H61" s="156">
        <v>0</v>
      </c>
      <c r="I61" s="138"/>
      <c r="J61" s="135"/>
      <c r="K61" s="135"/>
      <c r="L61" s="135"/>
      <c r="M61" s="135"/>
    </row>
    <row r="62" spans="1:13" x14ac:dyDescent="0.3">
      <c r="A62" s="135"/>
      <c r="B62" s="135"/>
      <c r="C62" s="135"/>
      <c r="D62" s="135"/>
      <c r="E62" s="135"/>
      <c r="F62" s="135"/>
      <c r="G62" s="135"/>
      <c r="H62" s="156"/>
      <c r="I62" s="138"/>
      <c r="J62" s="135"/>
      <c r="K62" s="135"/>
      <c r="L62" s="135"/>
      <c r="M62" s="135"/>
    </row>
    <row r="63" spans="1:13" x14ac:dyDescent="0.3">
      <c r="A63" s="135"/>
      <c r="B63" s="135"/>
      <c r="C63" s="135"/>
      <c r="D63" s="135"/>
      <c r="E63" s="135"/>
      <c r="F63" s="135"/>
      <c r="G63" s="135"/>
      <c r="H63" s="156"/>
      <c r="I63" s="138"/>
      <c r="J63" s="135"/>
      <c r="K63" s="135"/>
      <c r="L63" s="135"/>
      <c r="M63" s="135"/>
    </row>
    <row r="64" spans="1:13" x14ac:dyDescent="0.3">
      <c r="A64" s="135"/>
      <c r="B64" s="135"/>
      <c r="C64" s="135"/>
      <c r="D64" s="135"/>
      <c r="E64" s="135"/>
      <c r="F64" s="135"/>
      <c r="G64" s="135"/>
      <c r="H64" s="156"/>
      <c r="I64" s="138"/>
      <c r="J64" s="135"/>
      <c r="K64" s="135"/>
      <c r="L64" s="135"/>
      <c r="M64" s="135"/>
    </row>
    <row r="65" spans="1:13" x14ac:dyDescent="0.3">
      <c r="A65" s="135"/>
      <c r="B65" s="135"/>
      <c r="C65" s="135"/>
      <c r="D65" s="135"/>
      <c r="E65" s="135"/>
      <c r="F65" s="135"/>
      <c r="G65" s="135"/>
      <c r="H65" s="156"/>
      <c r="I65" s="138"/>
      <c r="J65" s="135"/>
      <c r="K65" s="135"/>
      <c r="L65" s="135"/>
      <c r="M65" s="135"/>
    </row>
    <row r="66" spans="1:13" x14ac:dyDescent="0.3">
      <c r="A66" s="135"/>
      <c r="B66" s="135"/>
      <c r="C66" s="135"/>
      <c r="D66" s="135"/>
      <c r="E66" s="135"/>
      <c r="F66" s="135"/>
      <c r="G66" s="135"/>
      <c r="H66" s="156"/>
      <c r="I66" s="138"/>
      <c r="J66" s="135"/>
      <c r="K66" s="135"/>
      <c r="L66" s="135"/>
      <c r="M66" s="135"/>
    </row>
    <row r="67" spans="1:13" x14ac:dyDescent="0.3">
      <c r="A67" s="135"/>
      <c r="B67" s="135"/>
      <c r="C67" s="135"/>
      <c r="D67" s="135"/>
      <c r="E67" s="135"/>
      <c r="F67" s="135"/>
      <c r="G67" s="135"/>
      <c r="H67" s="156"/>
      <c r="I67" s="138"/>
      <c r="J67" s="135"/>
      <c r="K67" s="135"/>
      <c r="L67" s="135"/>
      <c r="M67" s="135"/>
    </row>
    <row r="68" spans="1:13" x14ac:dyDescent="0.3">
      <c r="A68" s="135"/>
      <c r="B68" s="135"/>
      <c r="C68" s="135"/>
      <c r="D68" s="135"/>
      <c r="E68" s="135"/>
      <c r="F68" s="135"/>
      <c r="G68" s="135"/>
      <c r="H68" s="156"/>
      <c r="I68" s="138"/>
      <c r="J68" s="135"/>
      <c r="K68" s="135"/>
      <c r="L68" s="135"/>
      <c r="M68" s="135"/>
    </row>
    <row r="69" spans="1:13" x14ac:dyDescent="0.3">
      <c r="A69" s="135"/>
      <c r="B69" s="135"/>
      <c r="C69" s="135"/>
      <c r="D69" s="135"/>
      <c r="E69" s="135"/>
      <c r="F69" s="135"/>
      <c r="G69" s="135"/>
      <c r="H69" s="156"/>
      <c r="I69" s="138"/>
      <c r="J69" s="135"/>
      <c r="K69" s="135"/>
      <c r="L69" s="135"/>
      <c r="M69" s="135"/>
    </row>
    <row r="70" spans="1:13" x14ac:dyDescent="0.3">
      <c r="A70" s="135"/>
      <c r="B70" s="135"/>
      <c r="C70" s="135"/>
      <c r="D70" s="135"/>
      <c r="E70" s="135"/>
      <c r="F70" s="135"/>
      <c r="G70" s="135"/>
      <c r="H70" s="156"/>
      <c r="I70" s="138"/>
      <c r="J70" s="135"/>
      <c r="K70" s="135"/>
      <c r="L70" s="135"/>
      <c r="M70" s="135"/>
    </row>
    <row r="71" spans="1:13" x14ac:dyDescent="0.3">
      <c r="A71" s="135"/>
      <c r="B71" s="135"/>
      <c r="C71" s="135"/>
      <c r="D71" s="135"/>
      <c r="E71" s="135"/>
      <c r="F71" s="135"/>
      <c r="G71" s="135"/>
      <c r="H71" s="156"/>
      <c r="I71" s="138"/>
      <c r="J71" s="135"/>
      <c r="K71" s="135"/>
      <c r="L71" s="135"/>
      <c r="M71" s="135"/>
    </row>
    <row r="72" spans="1:13" x14ac:dyDescent="0.3">
      <c r="A72" s="135"/>
      <c r="B72" s="135"/>
      <c r="C72" s="135"/>
      <c r="D72" s="135"/>
      <c r="E72" s="135"/>
      <c r="F72" s="135"/>
      <c r="G72" s="135"/>
      <c r="H72" s="156"/>
      <c r="I72" s="138"/>
      <c r="J72" s="135"/>
      <c r="K72" s="135"/>
      <c r="L72" s="135"/>
      <c r="M72" s="135"/>
    </row>
    <row r="73" spans="1:13" x14ac:dyDescent="0.3">
      <c r="A73" s="135"/>
      <c r="B73" s="135"/>
      <c r="C73" s="135"/>
      <c r="D73" s="135"/>
      <c r="E73" s="135"/>
      <c r="F73" s="135"/>
      <c r="G73" s="135"/>
      <c r="H73" s="156"/>
      <c r="I73" s="138"/>
      <c r="J73" s="135"/>
      <c r="K73" s="135"/>
      <c r="L73" s="135"/>
      <c r="M73" s="135"/>
    </row>
    <row r="74" spans="1:13" x14ac:dyDescent="0.3">
      <c r="A74" s="135"/>
      <c r="B74" s="135"/>
      <c r="C74" s="135"/>
      <c r="D74" s="135"/>
      <c r="E74" s="135"/>
      <c r="F74" s="135"/>
      <c r="G74" s="135"/>
      <c r="H74" s="156"/>
      <c r="I74" s="138"/>
      <c r="J74" s="135"/>
      <c r="K74" s="135"/>
      <c r="L74" s="135"/>
      <c r="M74" s="135"/>
    </row>
    <row r="75" spans="1:13" x14ac:dyDescent="0.3">
      <c r="A75" s="135"/>
      <c r="B75" s="135"/>
      <c r="C75" s="135"/>
      <c r="D75" s="135"/>
      <c r="E75" s="135"/>
      <c r="F75" s="135"/>
      <c r="G75" s="135"/>
      <c r="H75" s="156"/>
      <c r="I75" s="138"/>
      <c r="J75" s="135"/>
      <c r="K75" s="135"/>
      <c r="L75" s="135"/>
      <c r="M75" s="135"/>
    </row>
    <row r="76" spans="1:13" x14ac:dyDescent="0.3">
      <c r="A76" s="135"/>
      <c r="B76" s="135"/>
      <c r="C76" s="135"/>
      <c r="D76" s="135"/>
      <c r="E76" s="135"/>
      <c r="F76" s="135"/>
      <c r="G76" s="135"/>
      <c r="H76" s="156"/>
      <c r="I76" s="138"/>
      <c r="J76" s="135"/>
      <c r="K76" s="135"/>
      <c r="L76" s="135"/>
      <c r="M76" s="135"/>
    </row>
    <row r="77" spans="1:13" x14ac:dyDescent="0.3">
      <c r="A77" s="135"/>
      <c r="B77" s="135"/>
      <c r="C77" s="135"/>
      <c r="D77" s="135"/>
      <c r="E77" s="135"/>
      <c r="F77" s="135"/>
      <c r="G77" s="135"/>
      <c r="H77" s="156"/>
      <c r="I77" s="138"/>
      <c r="J77" s="135"/>
      <c r="K77" s="135"/>
      <c r="L77" s="135"/>
      <c r="M77" s="135"/>
    </row>
    <row r="78" spans="1:13" x14ac:dyDescent="0.3">
      <c r="A78" s="135"/>
      <c r="B78" s="135"/>
      <c r="C78" s="135"/>
      <c r="D78" s="135"/>
      <c r="E78" s="135"/>
      <c r="F78" s="135"/>
      <c r="G78" s="135"/>
      <c r="H78" s="156"/>
      <c r="I78" s="138"/>
      <c r="J78" s="135"/>
      <c r="K78" s="135"/>
      <c r="L78" s="135"/>
      <c r="M78" s="135"/>
    </row>
    <row r="79" spans="1:13" x14ac:dyDescent="0.3">
      <c r="A79" s="135"/>
      <c r="B79" s="135"/>
      <c r="C79" s="135"/>
      <c r="D79" s="135"/>
      <c r="E79" s="135"/>
      <c r="F79" s="135"/>
      <c r="G79" s="135"/>
      <c r="H79" s="156"/>
      <c r="I79" s="138"/>
      <c r="J79" s="135"/>
      <c r="K79" s="135"/>
      <c r="L79" s="135"/>
      <c r="M79" s="135"/>
    </row>
    <row r="80" spans="1:13" x14ac:dyDescent="0.3">
      <c r="A80" s="135"/>
      <c r="B80" s="135"/>
      <c r="C80" s="135"/>
      <c r="D80" s="135"/>
      <c r="E80" s="135"/>
      <c r="F80" s="135"/>
      <c r="G80" s="135"/>
      <c r="H80" s="156"/>
      <c r="I80" s="138"/>
      <c r="J80" s="135"/>
      <c r="K80" s="135"/>
      <c r="L80" s="135"/>
      <c r="M80" s="135"/>
    </row>
    <row r="81" spans="1:13" x14ac:dyDescent="0.3">
      <c r="A81" s="135"/>
      <c r="B81" s="135"/>
      <c r="C81" s="135"/>
      <c r="D81" s="135"/>
      <c r="E81" s="135"/>
      <c r="F81" s="135"/>
      <c r="G81" s="135"/>
      <c r="H81" s="156"/>
      <c r="I81" s="138"/>
      <c r="J81" s="135"/>
      <c r="K81" s="135"/>
      <c r="L81" s="135"/>
      <c r="M81" s="135"/>
    </row>
    <row r="82" spans="1:13" x14ac:dyDescent="0.3">
      <c r="A82" s="135"/>
      <c r="B82" s="135"/>
      <c r="C82" s="135"/>
      <c r="D82" s="135"/>
      <c r="E82" s="135"/>
      <c r="F82" s="135"/>
      <c r="G82" s="135"/>
      <c r="H82" s="156"/>
      <c r="I82" s="138"/>
      <c r="J82" s="135"/>
      <c r="K82" s="135"/>
      <c r="L82" s="135"/>
      <c r="M82" s="135"/>
    </row>
    <row r="83" spans="1:13" x14ac:dyDescent="0.3">
      <c r="A83" s="135"/>
      <c r="B83" s="135"/>
      <c r="C83" s="135"/>
      <c r="D83" s="135"/>
      <c r="E83" s="135"/>
      <c r="F83" s="135"/>
      <c r="G83" s="135"/>
      <c r="H83" s="156"/>
      <c r="I83" s="138"/>
      <c r="J83" s="135"/>
      <c r="K83" s="135"/>
      <c r="L83" s="135"/>
      <c r="M83" s="135"/>
    </row>
    <row r="84" spans="1:13" x14ac:dyDescent="0.3">
      <c r="A84" s="135"/>
      <c r="B84" s="135"/>
      <c r="C84" s="135"/>
      <c r="D84" s="135"/>
      <c r="E84" s="135"/>
      <c r="F84" s="135"/>
      <c r="G84" s="135"/>
      <c r="H84" s="156"/>
      <c r="I84" s="138"/>
      <c r="J84" s="135"/>
      <c r="K84" s="135"/>
      <c r="L84" s="135"/>
      <c r="M84" s="135"/>
    </row>
    <row r="85" spans="1:13" x14ac:dyDescent="0.3">
      <c r="A85" s="135"/>
      <c r="B85" s="135"/>
      <c r="C85" s="135"/>
      <c r="D85" s="135"/>
      <c r="E85" s="135"/>
      <c r="F85" s="135"/>
      <c r="G85" s="135"/>
      <c r="H85" s="156"/>
      <c r="I85" s="138"/>
      <c r="J85" s="135"/>
      <c r="K85" s="135"/>
      <c r="L85" s="135"/>
      <c r="M85" s="135"/>
    </row>
    <row r="86" spans="1:13" x14ac:dyDescent="0.3">
      <c r="A86" s="135"/>
      <c r="B86" s="135"/>
      <c r="C86" s="135"/>
      <c r="D86" s="135"/>
      <c r="E86" s="135"/>
      <c r="F86" s="135"/>
      <c r="G86" s="135"/>
      <c r="H86" s="156"/>
      <c r="I86" s="138"/>
      <c r="J86" s="135"/>
      <c r="K86" s="135"/>
      <c r="L86" s="135"/>
      <c r="M86" s="135"/>
    </row>
    <row r="87" spans="1:13" x14ac:dyDescent="0.3">
      <c r="A87" s="135"/>
      <c r="B87" s="135"/>
      <c r="C87" s="135"/>
      <c r="D87" s="135"/>
      <c r="E87" s="135"/>
      <c r="F87" s="135"/>
      <c r="G87" s="135"/>
      <c r="H87" s="156"/>
      <c r="I87" s="138"/>
      <c r="J87" s="135"/>
      <c r="K87" s="135"/>
      <c r="L87" s="135"/>
      <c r="M87" s="135"/>
    </row>
    <row r="88" spans="1:13" x14ac:dyDescent="0.3">
      <c r="A88" s="135"/>
      <c r="B88" s="135"/>
      <c r="C88" s="135"/>
      <c r="D88" s="135"/>
      <c r="E88" s="135"/>
      <c r="F88" s="135"/>
      <c r="G88" s="135"/>
      <c r="H88" s="156"/>
      <c r="I88" s="138"/>
      <c r="J88" s="135"/>
      <c r="K88" s="135"/>
      <c r="L88" s="135"/>
      <c r="M88" s="135"/>
    </row>
    <row r="89" spans="1:13" x14ac:dyDescent="0.3">
      <c r="A89" s="135"/>
      <c r="B89" s="135"/>
      <c r="C89" s="135"/>
      <c r="D89" s="135"/>
      <c r="E89" s="135"/>
      <c r="F89" s="135"/>
      <c r="G89" s="135"/>
      <c r="H89" s="156"/>
      <c r="I89" s="138"/>
      <c r="J89" s="135"/>
      <c r="K89" s="135"/>
      <c r="L89" s="135"/>
      <c r="M89" s="135"/>
    </row>
    <row r="90" spans="1:13" x14ac:dyDescent="0.3">
      <c r="A90" s="135"/>
      <c r="B90" s="135"/>
      <c r="C90" s="135"/>
      <c r="D90" s="135"/>
      <c r="E90" s="135"/>
      <c r="F90" s="135"/>
      <c r="G90" s="135"/>
      <c r="H90" s="156"/>
      <c r="I90" s="138"/>
      <c r="J90" s="135"/>
      <c r="K90" s="135"/>
      <c r="L90" s="135"/>
      <c r="M90" s="135"/>
    </row>
    <row r="91" spans="1:13" x14ac:dyDescent="0.3">
      <c r="A91" s="135"/>
      <c r="B91" s="135"/>
      <c r="C91" s="135"/>
      <c r="D91" s="135"/>
      <c r="E91" s="135"/>
      <c r="F91" s="135"/>
      <c r="G91" s="135"/>
      <c r="H91" s="156"/>
      <c r="I91" s="138"/>
      <c r="J91" s="135"/>
      <c r="K91" s="135"/>
      <c r="L91" s="135"/>
      <c r="M91" s="135"/>
    </row>
    <row r="92" spans="1:13" x14ac:dyDescent="0.3">
      <c r="A92" s="135"/>
      <c r="B92" s="135"/>
      <c r="C92" s="135"/>
      <c r="D92" s="135"/>
      <c r="E92" s="135"/>
      <c r="F92" s="135"/>
      <c r="G92" s="135"/>
      <c r="H92" s="156"/>
      <c r="I92" s="138"/>
      <c r="J92" s="135"/>
      <c r="K92" s="135"/>
      <c r="L92" s="135"/>
      <c r="M92" s="135"/>
    </row>
    <row r="93" spans="1:13" x14ac:dyDescent="0.3">
      <c r="A93" s="135"/>
      <c r="B93" s="135"/>
      <c r="C93" s="135"/>
      <c r="D93" s="135"/>
      <c r="E93" s="135"/>
      <c r="F93" s="135"/>
      <c r="G93" s="135"/>
      <c r="H93" s="156"/>
      <c r="I93" s="138"/>
      <c r="J93" s="135"/>
      <c r="K93" s="135"/>
      <c r="L93" s="135"/>
      <c r="M93" s="135"/>
    </row>
    <row r="94" spans="1:13" x14ac:dyDescent="0.3">
      <c r="A94" s="135"/>
      <c r="B94" s="135"/>
      <c r="C94" s="135"/>
      <c r="D94" s="135"/>
      <c r="E94" s="135"/>
      <c r="F94" s="135"/>
      <c r="G94" s="135"/>
      <c r="H94" s="156"/>
      <c r="I94" s="138"/>
      <c r="J94" s="135"/>
      <c r="K94" s="135"/>
      <c r="L94" s="135"/>
      <c r="M94" s="135"/>
    </row>
    <row r="95" spans="1:13" x14ac:dyDescent="0.3">
      <c r="A95" s="135"/>
      <c r="B95" s="135"/>
      <c r="C95" s="135"/>
      <c r="D95" s="135"/>
      <c r="E95" s="135"/>
      <c r="F95" s="135"/>
      <c r="G95" s="135"/>
      <c r="H95" s="156"/>
      <c r="I95" s="138"/>
      <c r="J95" s="135"/>
      <c r="K95" s="135"/>
      <c r="L95" s="135"/>
      <c r="M95" s="135"/>
    </row>
    <row r="96" spans="1:13" x14ac:dyDescent="0.3">
      <c r="A96" s="135"/>
      <c r="B96" s="135"/>
      <c r="C96" s="135"/>
      <c r="D96" s="135"/>
      <c r="E96" s="135"/>
      <c r="F96" s="135"/>
      <c r="G96" s="135"/>
      <c r="H96" s="156"/>
      <c r="I96" s="138"/>
      <c r="J96" s="135"/>
      <c r="K96" s="135"/>
      <c r="L96" s="135"/>
      <c r="M96" s="135"/>
    </row>
    <row r="97" spans="1:13" x14ac:dyDescent="0.3">
      <c r="A97" s="135"/>
      <c r="B97" s="135"/>
      <c r="C97" s="135"/>
      <c r="D97" s="135"/>
      <c r="E97" s="135"/>
      <c r="F97" s="135"/>
      <c r="G97" s="135"/>
      <c r="H97" s="156"/>
      <c r="I97" s="138"/>
      <c r="J97" s="135"/>
      <c r="K97" s="135"/>
      <c r="L97" s="135"/>
      <c r="M97" s="135"/>
    </row>
    <row r="98" spans="1:13" x14ac:dyDescent="0.3">
      <c r="A98" s="135"/>
      <c r="B98" s="135"/>
      <c r="C98" s="135"/>
      <c r="D98" s="135"/>
      <c r="E98" s="135"/>
      <c r="F98" s="135"/>
      <c r="G98" s="135"/>
      <c r="H98" s="156"/>
      <c r="I98" s="138"/>
      <c r="J98" s="135"/>
      <c r="K98" s="135"/>
      <c r="L98" s="135"/>
      <c r="M98" s="135"/>
    </row>
    <row r="99" spans="1:13" x14ac:dyDescent="0.3">
      <c r="A99" s="135"/>
      <c r="B99" s="135"/>
      <c r="C99" s="135"/>
      <c r="D99" s="135"/>
      <c r="E99" s="135"/>
      <c r="F99" s="135"/>
      <c r="G99" s="135"/>
      <c r="H99" s="156"/>
      <c r="I99" s="138"/>
      <c r="J99" s="135"/>
      <c r="K99" s="135"/>
      <c r="L99" s="135"/>
      <c r="M99" s="135"/>
    </row>
    <row r="100" spans="1:13" x14ac:dyDescent="0.3">
      <c r="A100" s="135"/>
      <c r="B100" s="135"/>
      <c r="C100" s="135"/>
      <c r="D100" s="135"/>
      <c r="E100" s="135"/>
      <c r="F100" s="135"/>
      <c r="G100" s="135"/>
      <c r="H100" s="156"/>
      <c r="I100" s="138"/>
      <c r="J100" s="135"/>
      <c r="K100" s="135"/>
      <c r="L100" s="135"/>
      <c r="M100" s="135"/>
    </row>
    <row r="101" spans="1:13" x14ac:dyDescent="0.3">
      <c r="A101" s="135"/>
      <c r="B101" s="135"/>
      <c r="C101" s="135"/>
      <c r="D101" s="135"/>
      <c r="E101" s="135"/>
      <c r="F101" s="135"/>
      <c r="G101" s="135"/>
      <c r="H101" s="156"/>
      <c r="I101" s="138"/>
      <c r="J101" s="135"/>
      <c r="K101" s="135"/>
      <c r="L101" s="135"/>
      <c r="M101" s="135"/>
    </row>
    <row r="102" spans="1:13" x14ac:dyDescent="0.3">
      <c r="A102" s="135"/>
      <c r="B102" s="135"/>
      <c r="C102" s="135"/>
      <c r="D102" s="135"/>
      <c r="E102" s="135"/>
      <c r="F102" s="135"/>
      <c r="G102" s="135"/>
      <c r="H102" s="156"/>
      <c r="I102" s="138"/>
      <c r="J102" s="135"/>
      <c r="K102" s="135"/>
      <c r="L102" s="135"/>
      <c r="M102" s="135"/>
    </row>
    <row r="103" spans="1:13" x14ac:dyDescent="0.3">
      <c r="A103" s="135"/>
      <c r="B103" s="135"/>
      <c r="C103" s="135"/>
      <c r="D103" s="135"/>
      <c r="E103" s="135"/>
      <c r="F103" s="135"/>
      <c r="G103" s="135"/>
      <c r="H103" s="156"/>
      <c r="I103" s="138"/>
      <c r="J103" s="135"/>
      <c r="K103" s="135"/>
      <c r="L103" s="135"/>
      <c r="M103" s="135"/>
    </row>
    <row r="104" spans="1:13" x14ac:dyDescent="0.3">
      <c r="A104" s="135"/>
      <c r="B104" s="135"/>
      <c r="C104" s="135"/>
      <c r="D104" s="135"/>
      <c r="E104" s="135"/>
      <c r="F104" s="135"/>
      <c r="G104" s="135"/>
      <c r="H104" s="156"/>
      <c r="I104" s="138"/>
      <c r="J104" s="135"/>
      <c r="K104" s="135"/>
      <c r="L104" s="135"/>
      <c r="M104" s="135"/>
    </row>
  </sheetData>
  <protectedRanges>
    <protectedRange algorithmName="SHA-512" hashValue="k9kG5hV5TaZlH+n8nPoWzBbZn9SQIDpvJy3oUTUGakg8w/oRChNvVPmk0GMy54jJ99k3JS276FGUdK0Wnw8eQA==" saltValue="RaK/hFgK+Lh/8olPXU+ozA==" spinCount="100000" sqref="V14" name="Plage1"/>
  </protectedRanges>
  <mergeCells count="6">
    <mergeCell ref="L1:L2"/>
    <mergeCell ref="A1:C2"/>
    <mergeCell ref="H1:H2"/>
    <mergeCell ref="I1:I2"/>
    <mergeCell ref="J1:J2"/>
    <mergeCell ref="K1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T106"/>
  <sheetViews>
    <sheetView workbookViewId="0">
      <selection sqref="A1:XFD1048576"/>
    </sheetView>
  </sheetViews>
  <sheetFormatPr baseColWidth="10" defaultColWidth="5" defaultRowHeight="14.4" x14ac:dyDescent="0.3"/>
  <cols>
    <col min="2" max="2" width="20" bestFit="1" customWidth="1"/>
    <col min="3" max="3" width="15" customWidth="1"/>
    <col min="4" max="4" width="11.88671875" customWidth="1"/>
    <col min="5" max="5" width="17.44140625" customWidth="1"/>
    <col min="6" max="13" width="11.88671875" customWidth="1"/>
    <col min="14" max="14" width="13" style="166" customWidth="1"/>
    <col min="15" max="15" width="23" style="139" customWidth="1"/>
    <col min="16" max="18" width="23" style="140" customWidth="1"/>
  </cols>
  <sheetData>
    <row r="1" spans="1:18" s="110" customFormat="1" ht="30.75" customHeight="1" thickTop="1" x14ac:dyDescent="0.25">
      <c r="A1" s="194"/>
      <c r="B1" s="194"/>
      <c r="C1" s="194"/>
      <c r="D1" s="209" t="s">
        <v>110</v>
      </c>
      <c r="E1" s="209" t="s">
        <v>111</v>
      </c>
      <c r="F1" s="158" t="s">
        <v>112</v>
      </c>
      <c r="G1" s="211" t="s">
        <v>113</v>
      </c>
      <c r="H1" s="213" t="s">
        <v>114</v>
      </c>
      <c r="I1" s="207" t="s">
        <v>115</v>
      </c>
      <c r="J1" s="207" t="s">
        <v>116</v>
      </c>
      <c r="K1" s="207" t="s">
        <v>117</v>
      </c>
      <c r="L1" s="207" t="s">
        <v>118</v>
      </c>
      <c r="M1" s="207" t="s">
        <v>119</v>
      </c>
      <c r="N1" s="207" t="s">
        <v>120</v>
      </c>
      <c r="O1" s="205" t="s">
        <v>110</v>
      </c>
      <c r="P1" s="205" t="s">
        <v>111</v>
      </c>
      <c r="Q1" s="159" t="s">
        <v>112</v>
      </c>
      <c r="R1" s="207" t="s">
        <v>113</v>
      </c>
    </row>
    <row r="2" spans="1:18" s="113" customFormat="1" ht="18" customHeight="1" thickBot="1" x14ac:dyDescent="0.35">
      <c r="A2" s="201"/>
      <c r="B2" s="201"/>
      <c r="C2" s="201"/>
      <c r="D2" s="210"/>
      <c r="E2" s="210"/>
      <c r="F2" s="160"/>
      <c r="G2" s="212"/>
      <c r="H2" s="214"/>
      <c r="I2" s="208"/>
      <c r="J2" s="208"/>
      <c r="K2" s="208"/>
      <c r="L2" s="208"/>
      <c r="M2" s="208"/>
      <c r="N2" s="208"/>
      <c r="O2" s="206"/>
      <c r="P2" s="206"/>
      <c r="Q2" s="161"/>
      <c r="R2" s="208"/>
    </row>
    <row r="3" spans="1:18" ht="19.95" customHeight="1" thickTop="1" thickBot="1" x14ac:dyDescent="0.35">
      <c r="A3" s="145" t="s">
        <v>5</v>
      </c>
      <c r="B3" s="115" t="str">
        <f>INDEX([2]ELEVES!B3,MATCH("zzz",[2]ELEVES!B3,1))</f>
        <v>LEHEROS</v>
      </c>
      <c r="C3" s="116" t="str">
        <f>INDEX([2]ELEVES!C3,MATCH("zzz",[2]ELEVES!C3,1))</f>
        <v>TOTO</v>
      </c>
      <c r="D3" s="162">
        <f>INDEX([2]EVEIL!CB3,MATCH(9^9^9,[2]EVEIL!CB3,1))</f>
        <v>50</v>
      </c>
      <c r="E3" s="162">
        <f>INDEX([2]EVEIL!CC3,MATCH(9^9^9,[2]EVEIL!CC3,1))</f>
        <v>71.276595744680847</v>
      </c>
      <c r="F3" s="162">
        <f>INDEX('[2]COURS SPECIAUX'!BK3,MATCH(9^9^9,'[2]COURS SPECIAUX'!BK3,1))</f>
        <v>30</v>
      </c>
      <c r="G3" s="162">
        <f>INDEX('[2]COURS SPECIAUX'!BO3,MATCH(9^9^9,'[2]COURS SPECIAUX'!BO3,1))</f>
        <v>70.833333333333343</v>
      </c>
      <c r="H3" s="163" t="s">
        <v>5</v>
      </c>
      <c r="I3" s="164" t="str">
        <f>INDEX('[2]COURS PHILO'!D3,MATCH("zzz",'[2]COURS PHILO'!D3,1))</f>
        <v>Tbien</v>
      </c>
      <c r="J3" s="164" t="str">
        <f>INDEX('[2]COURS PHILO'!AI3,MATCH("zzz",'[2]COURS PHILO'!AI3,1))</f>
        <v>Satisfaisant</v>
      </c>
      <c r="K3" s="164" t="str">
        <f>INDEX('[2]COURS PHILO'!AB3:AC3,MATCH("zzz",'[2]COURS PHILO'!AB3:AC3,1))</f>
        <v>Tbien</v>
      </c>
      <c r="L3" s="164" t="str">
        <f>INDEX('[2]COURS PHILO'!AD3:AE3,MATCH("zzz",'[2]COURS PHILO'!AD3:AE3,1))</f>
        <v>Bien</v>
      </c>
      <c r="M3" s="164" t="str">
        <f>INDEX('[2]COURS PHILO'!AF3:AG3,MATCH("zzz",'[2]COURS PHILO'!AF3:AG3,1))</f>
        <v>Satisfaisant</v>
      </c>
      <c r="N3" s="164" t="str">
        <f>INDEX([2]EVEIL!AR3,MATCH("zzz",[2]EVEIL!AR3,1))</f>
        <v>Bien</v>
      </c>
      <c r="O3" s="165" t="str">
        <f>IF(AND(D3&gt;=75,D3&lt;=100),"Acquis",IF(AND(D3&gt;=50,D3&lt;75),"En cours d'acquisition",IF(AND(D3&gt;0,D3&lt;50),"Non acquis", "Non évalué")))</f>
        <v>En cours d'acquisition</v>
      </c>
      <c r="P3" s="165" t="str">
        <f t="shared" ref="P3:R18" si="0">IF(AND(E3&gt;=75,E3&lt;=100),"Acquis",IF(AND(E3&gt;=50,E3&lt;75),"En cours d'acquisition",IF(AND(E3&gt;0,E3&lt;50),"Non acquis", "Non évalué")))</f>
        <v>En cours d'acquisition</v>
      </c>
      <c r="Q3" s="165" t="str">
        <f t="shared" si="0"/>
        <v>Non acquis</v>
      </c>
      <c r="R3" s="165" t="str">
        <f t="shared" si="0"/>
        <v>En cours d'acquisition</v>
      </c>
    </row>
    <row r="4" spans="1:18" ht="19.95" customHeight="1" thickTop="1" thickBot="1" x14ac:dyDescent="0.35">
      <c r="A4" s="145" t="s">
        <v>8</v>
      </c>
      <c r="B4" s="115" t="str">
        <f>INDEX([2]ELEVES!B4,MATCH("zzz",[2]ELEVES!B4,1))</f>
        <v>DUCOBU</v>
      </c>
      <c r="C4" s="116" t="str">
        <f>INDEX([2]ELEVES!C4,MATCH("zzz",[2]ELEVES!C4,1))</f>
        <v>DEDE</v>
      </c>
      <c r="D4" s="162">
        <f>INDEX([2]EVEIL!CB4,MATCH(9^9^9,[2]EVEIL!CB4,1))</f>
        <v>80</v>
      </c>
      <c r="E4" s="162">
        <f>INDEX([2]EVEIL!CC4,MATCH(9^9^9,[2]EVEIL!CC4,1))</f>
        <v>78.723404255319153</v>
      </c>
      <c r="F4" s="162">
        <f>INDEX('[2]COURS SPECIAUX'!BK4,MATCH(9^9^9,'[2]COURS SPECIAUX'!BK4,1))</f>
        <v>80</v>
      </c>
      <c r="G4" s="162">
        <f>INDEX('[2]COURS SPECIAUX'!BO4,MATCH(9^9^9,'[2]COURS SPECIAUX'!BO4,1))</f>
        <v>91.666666666666657</v>
      </c>
      <c r="H4" s="163" t="s">
        <v>8</v>
      </c>
      <c r="I4" s="164" t="str">
        <f>INDEX('[2]COURS PHILO'!D4,MATCH("zzz",'[2]COURS PHILO'!D4,1))</f>
        <v>Bien</v>
      </c>
      <c r="J4" s="164" t="str">
        <f>INDEX('[2]COURS PHILO'!AI4,MATCH("zzz",'[2]COURS PHILO'!AI4,1))</f>
        <v>Bien</v>
      </c>
      <c r="K4" s="164" t="e">
        <f>INDEX('[2]COURS PHILO'!AB4:AC4,MATCH("zzz",'[2]COURS PHILO'!AB4:AC4,1))</f>
        <v>#N/A</v>
      </c>
      <c r="L4" s="164" t="e">
        <f>INDEX('[2]COURS PHILO'!AD4:AE4,MATCH("zzz",'[2]COURS PHILO'!AD4:AE4,1))</f>
        <v>#N/A</v>
      </c>
      <c r="M4" s="164" t="e">
        <f>INDEX('[2]COURS PHILO'!AF4:AG4,MATCH("zzz",'[2]COURS PHILO'!AF4:AG4,1))</f>
        <v>#N/A</v>
      </c>
      <c r="N4" s="164" t="str">
        <f>INDEX([2]EVEIL!AR4,MATCH("zzz",[2]EVEIL!AR4,1))</f>
        <v>Bien</v>
      </c>
      <c r="O4" s="165" t="str">
        <f t="shared" ref="O4:R32" si="1">IF(AND(D4&gt;=75,D4&lt;=100),"Acquis",IF(AND(D4&gt;=50,D4&lt;75),"En cours d'acquisition",IF(AND(D4&gt;0,D4&lt;50),"Non acquis", "Non évalué")))</f>
        <v>Acquis</v>
      </c>
      <c r="P4" s="165" t="str">
        <f t="shared" si="0"/>
        <v>Acquis</v>
      </c>
      <c r="Q4" s="165" t="str">
        <f t="shared" si="0"/>
        <v>Acquis</v>
      </c>
      <c r="R4" s="165" t="str">
        <f t="shared" si="0"/>
        <v>Acquis</v>
      </c>
    </row>
    <row r="5" spans="1:18" ht="19.95" customHeight="1" thickTop="1" thickBot="1" x14ac:dyDescent="0.35">
      <c r="A5" s="145" t="s">
        <v>11</v>
      </c>
      <c r="B5" s="115" t="str">
        <f>INDEX([2]ELEVES!B5,MATCH("zzz",[2]ELEVES!B5,1))</f>
        <v>SCHTROUMPF</v>
      </c>
      <c r="C5" s="116" t="str">
        <f>INDEX([2]ELEVES!C5,MATCH("zzz",[2]ELEVES!C5,1))</f>
        <v>GRINCHEUX</v>
      </c>
      <c r="D5" s="162">
        <f>INDEX([2]EVEIL!CB5,MATCH(9^9^9,[2]EVEIL!CB5,1))</f>
        <v>61.111111111111114</v>
      </c>
      <c r="E5" s="162">
        <f>INDEX([2]EVEIL!CC5,MATCH(9^9^9,[2]EVEIL!CC5,1))</f>
        <v>59.574468085106382</v>
      </c>
      <c r="F5" s="162">
        <f>INDEX('[2]COURS SPECIAUX'!BK5,MATCH(9^9^9,'[2]COURS SPECIAUX'!BK5,1))</f>
        <v>70</v>
      </c>
      <c r="G5" s="162">
        <f>INDEX('[2]COURS SPECIAUX'!BO5,MATCH(9^9^9,'[2]COURS SPECIAUX'!BO5,1))</f>
        <v>58.333333333333336</v>
      </c>
      <c r="H5" s="163" t="s">
        <v>11</v>
      </c>
      <c r="I5" s="164" t="str">
        <f>INDEX('[2]COURS PHILO'!D5,MATCH("zzz",'[2]COURS PHILO'!D5,1))</f>
        <v>Tbien</v>
      </c>
      <c r="J5" s="164" t="str">
        <f>INDEX('[2]COURS PHILO'!AI5,MATCH("zzz",'[2]COURS PHILO'!AI5,1))</f>
        <v>Bien</v>
      </c>
      <c r="K5" s="164" t="e">
        <f>INDEX('[2]COURS PHILO'!AB5:AC5,MATCH("zzz",'[2]COURS PHILO'!AB5:AC5,1))</f>
        <v>#N/A</v>
      </c>
      <c r="L5" s="164" t="e">
        <f>INDEX('[2]COURS PHILO'!AD5:AE5,MATCH("zzz",'[2]COURS PHILO'!AD5:AE5,1))</f>
        <v>#N/A</v>
      </c>
      <c r="M5" s="164" t="e">
        <f>INDEX('[2]COURS PHILO'!AF5:AG5,MATCH("zzz",'[2]COURS PHILO'!AF5:AG5,1))</f>
        <v>#N/A</v>
      </c>
      <c r="N5" s="164" t="str">
        <f>INDEX([2]EVEIL!AR5,MATCH("zzz",[2]EVEIL!AR5,1))</f>
        <v>Tbien</v>
      </c>
      <c r="O5" s="165" t="str">
        <f t="shared" si="1"/>
        <v>En cours d'acquisition</v>
      </c>
      <c r="P5" s="165" t="str">
        <f t="shared" si="0"/>
        <v>En cours d'acquisition</v>
      </c>
      <c r="Q5" s="165" t="str">
        <f t="shared" si="0"/>
        <v>En cours d'acquisition</v>
      </c>
      <c r="R5" s="165" t="str">
        <f t="shared" si="0"/>
        <v>En cours d'acquisition</v>
      </c>
    </row>
    <row r="6" spans="1:18" ht="19.95" customHeight="1" thickTop="1" thickBot="1" x14ac:dyDescent="0.35">
      <c r="A6" s="145" t="s">
        <v>14</v>
      </c>
      <c r="B6" s="115" t="str">
        <f>INDEX([2]ELEVES!B6,MATCH("zzz",[2]ELEVES!B6,1))</f>
        <v>Duck</v>
      </c>
      <c r="C6" s="116" t="str">
        <f>INDEX([2]ELEVES!C6,MATCH("zzz",[2]ELEVES!C6,1))</f>
        <v>donald</v>
      </c>
      <c r="D6" s="162">
        <f>INDEX([2]EVEIL!CB6,MATCH(9^9^9,[2]EVEIL!CB6,1))</f>
        <v>0</v>
      </c>
      <c r="E6" s="162">
        <f>INDEX([2]EVEIL!CC6,MATCH(9^9^9,[2]EVEIL!CC6,1))</f>
        <v>0</v>
      </c>
      <c r="F6" s="162">
        <f>INDEX('[2]COURS SPECIAUX'!BK6,MATCH(9^9^9,'[2]COURS SPECIAUX'!BK6,1))</f>
        <v>0</v>
      </c>
      <c r="G6" s="162">
        <f>INDEX('[2]COURS SPECIAUX'!BO6,MATCH(9^9^9,'[2]COURS SPECIAUX'!BO6,1))</f>
        <v>0</v>
      </c>
      <c r="H6" s="163" t="s">
        <v>14</v>
      </c>
      <c r="I6" s="164" t="str">
        <f>INDEX('[2]COURS PHILO'!D6,MATCH("zzz",'[2]COURS PHILO'!D6,1))</f>
        <v>Satisfaisant</v>
      </c>
      <c r="J6" s="164" t="str">
        <f>INDEX('[2]COURS PHILO'!AI6,MATCH("zzz",'[2]COURS PHILO'!AI6,1))</f>
        <v>Insuffisant</v>
      </c>
      <c r="K6" s="164" t="e">
        <f>INDEX('[2]COURS PHILO'!AB6:AC6,MATCH("zzz",'[2]COURS PHILO'!AB6:AC6,1))</f>
        <v>#N/A</v>
      </c>
      <c r="L6" s="164" t="e">
        <f>INDEX('[2]COURS PHILO'!AD6:AE6,MATCH("zzz",'[2]COURS PHILO'!AD6:AE6,1))</f>
        <v>#N/A</v>
      </c>
      <c r="M6" s="164" t="e">
        <f>INDEX('[2]COURS PHILO'!AF6:AG6,MATCH("zzz",'[2]COURS PHILO'!AF6:AG6,1))</f>
        <v>#N/A</v>
      </c>
      <c r="N6" s="164" t="str">
        <f>INDEX([2]EVEIL!AR6,MATCH("zzz",[2]EVEIL!AR6,1))</f>
        <v>Satisfaisant</v>
      </c>
      <c r="O6" s="165" t="str">
        <f t="shared" si="1"/>
        <v>Non évalué</v>
      </c>
      <c r="P6" s="165" t="str">
        <f t="shared" si="0"/>
        <v>Non évalué</v>
      </c>
      <c r="Q6" s="165" t="str">
        <f t="shared" si="0"/>
        <v>Non évalué</v>
      </c>
      <c r="R6" s="165" t="str">
        <f t="shared" si="0"/>
        <v>Non évalué</v>
      </c>
    </row>
    <row r="7" spans="1:18" ht="19.95" customHeight="1" thickTop="1" thickBot="1" x14ac:dyDescent="0.35">
      <c r="A7" s="145" t="s">
        <v>17</v>
      </c>
      <c r="B7" s="115" t="str">
        <f>INDEX([2]ELEVES!B7,MATCH("zzz",[2]ELEVES!B7,1))</f>
        <v>vvvv</v>
      </c>
      <c r="C7" s="116" t="str">
        <f>INDEX([2]ELEVES!C7,MATCH("zzz",[2]ELEVES!C7,1))</f>
        <v>lala</v>
      </c>
      <c r="D7" s="162">
        <f>INDEX([2]EVEIL!CB7,MATCH(9^9^9,[2]EVEIL!CB7,1))</f>
        <v>0</v>
      </c>
      <c r="E7" s="162">
        <f>INDEX([2]EVEIL!CC7,MATCH(9^9^9,[2]EVEIL!CC7,1))</f>
        <v>0</v>
      </c>
      <c r="F7" s="162">
        <f>INDEX('[2]COURS SPECIAUX'!BK7,MATCH(9^9^9,'[2]COURS SPECIAUX'!BK7,1))</f>
        <v>0</v>
      </c>
      <c r="G7" s="162">
        <f>INDEX('[2]COURS SPECIAUX'!BO7,MATCH(9^9^9,'[2]COURS SPECIAUX'!BO7,1))</f>
        <v>0</v>
      </c>
      <c r="H7" s="163" t="s">
        <v>17</v>
      </c>
      <c r="I7" s="164" t="str">
        <f>INDEX('[2]COURS PHILO'!D7,MATCH("zzz",'[2]COURS PHILO'!D7,1))</f>
        <v>Insuffisant</v>
      </c>
      <c r="J7" s="164" t="str">
        <f>INDEX('[2]COURS PHILO'!AI7,MATCH("zzz",'[2]COURS PHILO'!AI7,1))</f>
        <v>Bien</v>
      </c>
      <c r="K7" s="164" t="e">
        <f>INDEX('[2]COURS PHILO'!AB7:AC7,MATCH("zzz",'[2]COURS PHILO'!AB7:AC7,1))</f>
        <v>#N/A</v>
      </c>
      <c r="L7" s="164" t="e">
        <f>INDEX('[2]COURS PHILO'!AD7:AE7,MATCH("zzz",'[2]COURS PHILO'!AD7:AE7,1))</f>
        <v>#N/A</v>
      </c>
      <c r="M7" s="164" t="e">
        <f>INDEX('[2]COURS PHILO'!AF7:AG7,MATCH("zzz",'[2]COURS PHILO'!AF7:AG7,1))</f>
        <v>#N/A</v>
      </c>
      <c r="N7" s="164" t="str">
        <f>INDEX([2]EVEIL!AR7,MATCH("zzz",[2]EVEIL!AR7,1))</f>
        <v>Insuffisant</v>
      </c>
      <c r="O7" s="165" t="str">
        <f t="shared" si="1"/>
        <v>Non évalué</v>
      </c>
      <c r="P7" s="165" t="str">
        <f t="shared" si="0"/>
        <v>Non évalué</v>
      </c>
      <c r="Q7" s="165" t="str">
        <f t="shared" si="0"/>
        <v>Non évalué</v>
      </c>
      <c r="R7" s="165" t="str">
        <f t="shared" si="0"/>
        <v>Non évalué</v>
      </c>
    </row>
    <row r="8" spans="1:18" ht="19.95" customHeight="1" thickTop="1" thickBot="1" x14ac:dyDescent="0.35">
      <c r="A8" s="145" t="s">
        <v>18</v>
      </c>
      <c r="B8" s="115" t="e">
        <f>INDEX([2]ELEVES!B8,MATCH("zzz",[2]ELEVES!B8,1))</f>
        <v>#N/A</v>
      </c>
      <c r="C8" s="116" t="e">
        <f>INDEX([2]ELEVES!C8,MATCH("zzz",[2]ELEVES!C8,1))</f>
        <v>#N/A</v>
      </c>
      <c r="D8" s="162">
        <f>INDEX([2]EVEIL!CB8,MATCH(9^9^9,[2]EVEIL!CB8,1))</f>
        <v>0</v>
      </c>
      <c r="E8" s="162">
        <f>INDEX([2]EVEIL!CC8,MATCH(9^9^9,[2]EVEIL!CC8,1))</f>
        <v>0</v>
      </c>
      <c r="F8" s="162">
        <f>INDEX('[2]COURS SPECIAUX'!BK8,MATCH(9^9^9,'[2]COURS SPECIAUX'!BK8,1))</f>
        <v>0</v>
      </c>
      <c r="G8" s="162">
        <f>INDEX('[2]COURS SPECIAUX'!BO8,MATCH(9^9^9,'[2]COURS SPECIAUX'!BO8,1))</f>
        <v>0</v>
      </c>
      <c r="H8" s="163" t="s">
        <v>18</v>
      </c>
      <c r="I8" s="164" t="e">
        <f>INDEX('[2]COURS PHILO'!D8,MATCH("zzz",'[2]COURS PHILO'!D8,1))</f>
        <v>#N/A</v>
      </c>
      <c r="J8" s="164" t="e">
        <f>INDEX('[2]COURS PHILO'!AI8,MATCH("zzz",'[2]COURS PHILO'!AI8,1))</f>
        <v>#N/A</v>
      </c>
      <c r="K8" s="164" t="e">
        <f>INDEX('[2]COURS PHILO'!AB8:AC8,MATCH("zzz",'[2]COURS PHILO'!AB8:AC8,1))</f>
        <v>#N/A</v>
      </c>
      <c r="L8" s="164" t="e">
        <f>INDEX('[2]COURS PHILO'!AD8:AE8,MATCH("zzz",'[2]COURS PHILO'!AD8:AE8,1))</f>
        <v>#N/A</v>
      </c>
      <c r="M8" s="164" t="e">
        <f>INDEX('[2]COURS PHILO'!AF8:AG8,MATCH("zzz",'[2]COURS PHILO'!AF8:AG8,1))</f>
        <v>#N/A</v>
      </c>
      <c r="N8" s="164" t="e">
        <f>INDEX([2]EVEIL!AR8,MATCH("zzz",[2]EVEIL!AR8,1))</f>
        <v>#N/A</v>
      </c>
      <c r="O8" s="165" t="str">
        <f t="shared" si="1"/>
        <v>Non évalué</v>
      </c>
      <c r="P8" s="165" t="str">
        <f t="shared" si="0"/>
        <v>Non évalué</v>
      </c>
      <c r="Q8" s="165" t="str">
        <f t="shared" si="0"/>
        <v>Non évalué</v>
      </c>
      <c r="R8" s="165" t="str">
        <f t="shared" si="0"/>
        <v>Non évalué</v>
      </c>
    </row>
    <row r="9" spans="1:18" ht="19.95" customHeight="1" thickTop="1" thickBot="1" x14ac:dyDescent="0.35">
      <c r="A9" s="145" t="s">
        <v>19</v>
      </c>
      <c r="B9" s="115" t="e">
        <f>INDEX([2]ELEVES!B9,MATCH("zzz",[2]ELEVES!B9,1))</f>
        <v>#N/A</v>
      </c>
      <c r="C9" s="116" t="e">
        <f>INDEX([2]ELEVES!C9,MATCH("zzz",[2]ELEVES!C9,1))</f>
        <v>#N/A</v>
      </c>
      <c r="D9" s="162">
        <f>INDEX([2]EVEIL!CB9,MATCH(9^9^9,[2]EVEIL!CB9,1))</f>
        <v>0</v>
      </c>
      <c r="E9" s="162">
        <f>INDEX([2]EVEIL!CC9,MATCH(9^9^9,[2]EVEIL!CC9,1))</f>
        <v>0</v>
      </c>
      <c r="F9" s="162">
        <f>INDEX('[2]COURS SPECIAUX'!BK9,MATCH(9^9^9,'[2]COURS SPECIAUX'!BK9,1))</f>
        <v>0</v>
      </c>
      <c r="G9" s="162">
        <f>INDEX('[2]COURS SPECIAUX'!BO9,MATCH(9^9^9,'[2]COURS SPECIAUX'!BO9,1))</f>
        <v>0</v>
      </c>
      <c r="H9" s="163" t="s">
        <v>19</v>
      </c>
      <c r="I9" s="164" t="e">
        <f>INDEX('[2]COURS PHILO'!D9,MATCH("zzz",'[2]COURS PHILO'!D9,1))</f>
        <v>#N/A</v>
      </c>
      <c r="J9" s="164" t="e">
        <f>INDEX('[2]COURS PHILO'!AI9,MATCH("zzz",'[2]COURS PHILO'!AI9,1))</f>
        <v>#N/A</v>
      </c>
      <c r="K9" s="164" t="e">
        <f>INDEX('[2]COURS PHILO'!AB9:AC9,MATCH("zzz",'[2]COURS PHILO'!AB9:AC9,1))</f>
        <v>#N/A</v>
      </c>
      <c r="L9" s="164" t="e">
        <f>INDEX('[2]COURS PHILO'!AD9:AE9,MATCH("zzz",'[2]COURS PHILO'!AD9:AE9,1))</f>
        <v>#N/A</v>
      </c>
      <c r="M9" s="164" t="e">
        <f>INDEX('[2]COURS PHILO'!AF9:AG9,MATCH("zzz",'[2]COURS PHILO'!AF9:AG9,1))</f>
        <v>#N/A</v>
      </c>
      <c r="N9" s="164" t="e">
        <f>INDEX([2]EVEIL!AR9,MATCH("zzz",[2]EVEIL!AR9,1))</f>
        <v>#N/A</v>
      </c>
      <c r="O9" s="165" t="str">
        <f t="shared" si="1"/>
        <v>Non évalué</v>
      </c>
      <c r="P9" s="165" t="str">
        <f t="shared" si="0"/>
        <v>Non évalué</v>
      </c>
      <c r="Q9" s="165" t="str">
        <f t="shared" si="0"/>
        <v>Non évalué</v>
      </c>
      <c r="R9" s="165" t="str">
        <f t="shared" si="0"/>
        <v>Non évalué</v>
      </c>
    </row>
    <row r="10" spans="1:18" ht="19.95" customHeight="1" thickTop="1" thickBot="1" x14ac:dyDescent="0.35">
      <c r="A10" s="145" t="s">
        <v>20</v>
      </c>
      <c r="B10" s="115" t="e">
        <f>INDEX([2]ELEVES!B10,MATCH("zzz",[2]ELEVES!B10,1))</f>
        <v>#N/A</v>
      </c>
      <c r="C10" s="116" t="e">
        <f>INDEX([2]ELEVES!C10,MATCH("zzz",[2]ELEVES!C10,1))</f>
        <v>#N/A</v>
      </c>
      <c r="D10" s="162">
        <f>INDEX([2]EVEIL!CB10,MATCH(9^9^9,[2]EVEIL!CB10,1))</f>
        <v>0</v>
      </c>
      <c r="E10" s="162">
        <f>INDEX([2]EVEIL!CC10,MATCH(9^9^9,[2]EVEIL!CC10,1))</f>
        <v>0</v>
      </c>
      <c r="F10" s="162">
        <f>INDEX('[2]COURS SPECIAUX'!BK10,MATCH(9^9^9,'[2]COURS SPECIAUX'!BK10,1))</f>
        <v>0</v>
      </c>
      <c r="G10" s="162">
        <f>INDEX('[2]COURS SPECIAUX'!BO10,MATCH(9^9^9,'[2]COURS SPECIAUX'!BO10,1))</f>
        <v>0</v>
      </c>
      <c r="H10" s="163" t="s">
        <v>20</v>
      </c>
      <c r="I10" s="164" t="e">
        <f>INDEX('[2]COURS PHILO'!D10,MATCH("zzz",'[2]COURS PHILO'!D10,1))</f>
        <v>#N/A</v>
      </c>
      <c r="J10" s="164" t="e">
        <f>INDEX('[2]COURS PHILO'!AI10,MATCH("zzz",'[2]COURS PHILO'!AI10,1))</f>
        <v>#N/A</v>
      </c>
      <c r="K10" s="164" t="e">
        <f>INDEX('[2]COURS PHILO'!AB10:AC10,MATCH("zzz",'[2]COURS PHILO'!AB10:AC10,1))</f>
        <v>#N/A</v>
      </c>
      <c r="L10" s="164" t="e">
        <f>INDEX('[2]COURS PHILO'!AD10:AE10,MATCH("zzz",'[2]COURS PHILO'!AD10:AE10,1))</f>
        <v>#N/A</v>
      </c>
      <c r="M10" s="164" t="e">
        <f>INDEX('[2]COURS PHILO'!AF10:AG10,MATCH("zzz",'[2]COURS PHILO'!AF10:AG10,1))</f>
        <v>#N/A</v>
      </c>
      <c r="N10" s="164" t="e">
        <f>INDEX([2]EVEIL!AR10,MATCH("zzz",[2]EVEIL!AR10,1))</f>
        <v>#N/A</v>
      </c>
      <c r="O10" s="165" t="str">
        <f t="shared" si="1"/>
        <v>Non évalué</v>
      </c>
      <c r="P10" s="165" t="str">
        <f t="shared" si="0"/>
        <v>Non évalué</v>
      </c>
      <c r="Q10" s="165" t="str">
        <f t="shared" si="0"/>
        <v>Non évalué</v>
      </c>
      <c r="R10" s="165" t="str">
        <f t="shared" si="0"/>
        <v>Non évalué</v>
      </c>
    </row>
    <row r="11" spans="1:18" ht="19.95" customHeight="1" thickTop="1" thickBot="1" x14ac:dyDescent="0.35">
      <c r="A11" s="145" t="s">
        <v>21</v>
      </c>
      <c r="B11" s="115" t="e">
        <f>INDEX([2]ELEVES!B11,MATCH("zzz",[2]ELEVES!B11,1))</f>
        <v>#N/A</v>
      </c>
      <c r="C11" s="116" t="e">
        <f>INDEX([2]ELEVES!C11,MATCH("zzz",[2]ELEVES!C11,1))</f>
        <v>#N/A</v>
      </c>
      <c r="D11" s="162">
        <f>INDEX([2]EVEIL!CB11,MATCH(9^9^9,[2]EVEIL!CB11,1))</f>
        <v>0</v>
      </c>
      <c r="E11" s="162">
        <f>INDEX([2]EVEIL!CC11,MATCH(9^9^9,[2]EVEIL!CC11,1))</f>
        <v>0</v>
      </c>
      <c r="F11" s="162">
        <f>INDEX('[2]COURS SPECIAUX'!BK11,MATCH(9^9^9,'[2]COURS SPECIAUX'!BK11,1))</f>
        <v>0</v>
      </c>
      <c r="G11" s="162">
        <f>INDEX('[2]COURS SPECIAUX'!BO11,MATCH(9^9^9,'[2]COURS SPECIAUX'!BO11,1))</f>
        <v>0</v>
      </c>
      <c r="H11" s="163" t="s">
        <v>21</v>
      </c>
      <c r="I11" s="164" t="e">
        <f>INDEX('[2]COURS PHILO'!D11,MATCH("zzz",'[2]COURS PHILO'!D11,1))</f>
        <v>#N/A</v>
      </c>
      <c r="J11" s="164" t="e">
        <f>INDEX('[2]COURS PHILO'!AI11,MATCH("zzz",'[2]COURS PHILO'!AI11,1))</f>
        <v>#N/A</v>
      </c>
      <c r="K11" s="164" t="e">
        <f>INDEX('[2]COURS PHILO'!AB11:AC11,MATCH("zzz",'[2]COURS PHILO'!AB11:AC11,1))</f>
        <v>#N/A</v>
      </c>
      <c r="L11" s="164" t="e">
        <f>INDEX('[2]COURS PHILO'!AD11:AE11,MATCH("zzz",'[2]COURS PHILO'!AD11:AE11,1))</f>
        <v>#N/A</v>
      </c>
      <c r="M11" s="164" t="e">
        <f>INDEX('[2]COURS PHILO'!AF11:AG11,MATCH("zzz",'[2]COURS PHILO'!AF11:AG11,1))</f>
        <v>#N/A</v>
      </c>
      <c r="N11" s="164" t="e">
        <f>INDEX([2]EVEIL!AR11,MATCH("zzz",[2]EVEIL!AR11,1))</f>
        <v>#N/A</v>
      </c>
      <c r="O11" s="165" t="str">
        <f t="shared" si="1"/>
        <v>Non évalué</v>
      </c>
      <c r="P11" s="165" t="str">
        <f t="shared" si="0"/>
        <v>Non évalué</v>
      </c>
      <c r="Q11" s="165" t="str">
        <f t="shared" si="0"/>
        <v>Non évalué</v>
      </c>
      <c r="R11" s="165" t="str">
        <f t="shared" si="0"/>
        <v>Non évalué</v>
      </c>
    </row>
    <row r="12" spans="1:18" ht="19.95" customHeight="1" thickTop="1" thickBot="1" x14ac:dyDescent="0.35">
      <c r="A12" s="145" t="s">
        <v>22</v>
      </c>
      <c r="B12" s="115" t="e">
        <f>INDEX([2]ELEVES!B12,MATCH("zzz",[2]ELEVES!B12,1))</f>
        <v>#N/A</v>
      </c>
      <c r="C12" s="116" t="e">
        <f>INDEX([2]ELEVES!C12,MATCH("zzz",[2]ELEVES!C12,1))</f>
        <v>#N/A</v>
      </c>
      <c r="D12" s="162">
        <f>INDEX([2]EVEIL!CB12,MATCH(9^9^9,[2]EVEIL!CB12,1))</f>
        <v>0</v>
      </c>
      <c r="E12" s="162">
        <f>INDEX([2]EVEIL!CC12,MATCH(9^9^9,[2]EVEIL!CC12,1))</f>
        <v>0</v>
      </c>
      <c r="F12" s="162">
        <f>INDEX('[2]COURS SPECIAUX'!BK12,MATCH(9^9^9,'[2]COURS SPECIAUX'!BK12,1))</f>
        <v>0</v>
      </c>
      <c r="G12" s="162">
        <f>INDEX('[2]COURS SPECIAUX'!BO12,MATCH(9^9^9,'[2]COURS SPECIAUX'!BO12,1))</f>
        <v>0</v>
      </c>
      <c r="H12" s="163" t="s">
        <v>22</v>
      </c>
      <c r="I12" s="164" t="e">
        <f>INDEX('[2]COURS PHILO'!D12,MATCH("zzz",'[2]COURS PHILO'!D12,1))</f>
        <v>#N/A</v>
      </c>
      <c r="J12" s="164" t="e">
        <f>INDEX('[2]COURS PHILO'!AI12,MATCH("zzz",'[2]COURS PHILO'!AI12,1))</f>
        <v>#N/A</v>
      </c>
      <c r="K12" s="164" t="e">
        <f>INDEX('[2]COURS PHILO'!AB12:AC12,MATCH("zzz",'[2]COURS PHILO'!AB12:AC12,1))</f>
        <v>#N/A</v>
      </c>
      <c r="L12" s="164" t="e">
        <f>INDEX('[2]COURS PHILO'!AD12:AE12,MATCH("zzz",'[2]COURS PHILO'!AD12:AE12,1))</f>
        <v>#N/A</v>
      </c>
      <c r="M12" s="164" t="e">
        <f>INDEX('[2]COURS PHILO'!AF12:AG12,MATCH("zzz",'[2]COURS PHILO'!AF12:AG12,1))</f>
        <v>#N/A</v>
      </c>
      <c r="N12" s="164" t="e">
        <f>INDEX([2]EVEIL!AR12,MATCH("zzz",[2]EVEIL!AR12,1))</f>
        <v>#N/A</v>
      </c>
      <c r="O12" s="165" t="str">
        <f t="shared" si="1"/>
        <v>Non évalué</v>
      </c>
      <c r="P12" s="165" t="str">
        <f t="shared" si="0"/>
        <v>Non évalué</v>
      </c>
      <c r="Q12" s="165" t="str">
        <f t="shared" si="0"/>
        <v>Non évalué</v>
      </c>
      <c r="R12" s="165" t="str">
        <f t="shared" si="0"/>
        <v>Non évalué</v>
      </c>
    </row>
    <row r="13" spans="1:18" ht="19.95" customHeight="1" thickTop="1" thickBot="1" x14ac:dyDescent="0.35">
      <c r="A13" s="145" t="s">
        <v>23</v>
      </c>
      <c r="B13" s="115" t="e">
        <f>INDEX([2]ELEVES!B13,MATCH("zzz",[2]ELEVES!B13,1))</f>
        <v>#N/A</v>
      </c>
      <c r="C13" s="116" t="e">
        <f>INDEX([2]ELEVES!C13,MATCH("zzz",[2]ELEVES!C13,1))</f>
        <v>#N/A</v>
      </c>
      <c r="D13" s="162">
        <f>INDEX([2]EVEIL!CB13,MATCH(9^9^9,[2]EVEIL!CB13,1))</f>
        <v>0</v>
      </c>
      <c r="E13" s="162">
        <f>INDEX([2]EVEIL!CC13,MATCH(9^9^9,[2]EVEIL!CC13,1))</f>
        <v>0</v>
      </c>
      <c r="F13" s="162">
        <f>INDEX('[2]COURS SPECIAUX'!BK13,MATCH(9^9^9,'[2]COURS SPECIAUX'!BK13,1))</f>
        <v>0</v>
      </c>
      <c r="G13" s="162">
        <f>INDEX('[2]COURS SPECIAUX'!BO13,MATCH(9^9^9,'[2]COURS SPECIAUX'!BO13,1))</f>
        <v>0</v>
      </c>
      <c r="H13" s="163" t="s">
        <v>23</v>
      </c>
      <c r="I13" s="164" t="e">
        <f>INDEX('[2]COURS PHILO'!D13,MATCH("zzz",'[2]COURS PHILO'!D13,1))</f>
        <v>#N/A</v>
      </c>
      <c r="J13" s="164" t="e">
        <f>INDEX('[2]COURS PHILO'!AI13,MATCH("zzz",'[2]COURS PHILO'!AI13,1))</f>
        <v>#N/A</v>
      </c>
      <c r="K13" s="164" t="e">
        <f>INDEX('[2]COURS PHILO'!AB13:AC13,MATCH("zzz",'[2]COURS PHILO'!AB13:AC13,1))</f>
        <v>#N/A</v>
      </c>
      <c r="L13" s="164" t="e">
        <f>INDEX('[2]COURS PHILO'!AD13:AE13,MATCH("zzz",'[2]COURS PHILO'!AD13:AE13,1))</f>
        <v>#N/A</v>
      </c>
      <c r="M13" s="164" t="e">
        <f>INDEX('[2]COURS PHILO'!AF13:AG13,MATCH("zzz",'[2]COURS PHILO'!AF13:AG13,1))</f>
        <v>#N/A</v>
      </c>
      <c r="N13" s="164" t="e">
        <f>INDEX([2]EVEIL!AR13,MATCH("zzz",[2]EVEIL!AR13,1))</f>
        <v>#N/A</v>
      </c>
      <c r="O13" s="165" t="str">
        <f t="shared" si="1"/>
        <v>Non évalué</v>
      </c>
      <c r="P13" s="165" t="str">
        <f t="shared" si="0"/>
        <v>Non évalué</v>
      </c>
      <c r="Q13" s="165" t="str">
        <f t="shared" si="0"/>
        <v>Non évalué</v>
      </c>
      <c r="R13" s="165" t="str">
        <f t="shared" si="0"/>
        <v>Non évalué</v>
      </c>
    </row>
    <row r="14" spans="1:18" ht="19.95" customHeight="1" thickTop="1" thickBot="1" x14ac:dyDescent="0.35">
      <c r="A14" s="145" t="s">
        <v>24</v>
      </c>
      <c r="B14" s="115" t="e">
        <f>INDEX([2]ELEVES!B14,MATCH("zzz",[2]ELEVES!B14,1))</f>
        <v>#N/A</v>
      </c>
      <c r="C14" s="116" t="e">
        <f>INDEX([2]ELEVES!C14,MATCH("zzz",[2]ELEVES!C14,1))</f>
        <v>#N/A</v>
      </c>
      <c r="D14" s="162">
        <f>INDEX([2]EVEIL!CB14,MATCH(9^9^9,[2]EVEIL!CB14,1))</f>
        <v>0</v>
      </c>
      <c r="E14" s="162">
        <f>INDEX([2]EVEIL!CC14,MATCH(9^9^9,[2]EVEIL!CC14,1))</f>
        <v>0</v>
      </c>
      <c r="F14" s="162">
        <f>INDEX('[2]COURS SPECIAUX'!BK14,MATCH(9^9^9,'[2]COURS SPECIAUX'!BK14,1))</f>
        <v>0</v>
      </c>
      <c r="G14" s="162">
        <f>INDEX('[2]COURS SPECIAUX'!BO14,MATCH(9^9^9,'[2]COURS SPECIAUX'!BO14,1))</f>
        <v>0</v>
      </c>
      <c r="H14" s="163" t="s">
        <v>24</v>
      </c>
      <c r="I14" s="164" t="e">
        <f>INDEX('[2]COURS PHILO'!D14,MATCH("zzz",'[2]COURS PHILO'!D14,1))</f>
        <v>#N/A</v>
      </c>
      <c r="J14" s="164" t="e">
        <f>INDEX('[2]COURS PHILO'!AI14,MATCH("zzz",'[2]COURS PHILO'!AI14,1))</f>
        <v>#N/A</v>
      </c>
      <c r="K14" s="164" t="e">
        <f>INDEX('[2]COURS PHILO'!AB14:AC14,MATCH("zzz",'[2]COURS PHILO'!AB14:AC14,1))</f>
        <v>#N/A</v>
      </c>
      <c r="L14" s="164" t="e">
        <f>INDEX('[2]COURS PHILO'!AD14:AE14,MATCH("zzz",'[2]COURS PHILO'!AD14:AE14,1))</f>
        <v>#N/A</v>
      </c>
      <c r="M14" s="164" t="e">
        <f>INDEX('[2]COURS PHILO'!AF14:AG14,MATCH("zzz",'[2]COURS PHILO'!AF14:AG14,1))</f>
        <v>#N/A</v>
      </c>
      <c r="N14" s="164" t="e">
        <f>INDEX([2]EVEIL!AR14,MATCH("zzz",[2]EVEIL!AR14,1))</f>
        <v>#N/A</v>
      </c>
      <c r="O14" s="165" t="str">
        <f t="shared" si="1"/>
        <v>Non évalué</v>
      </c>
      <c r="P14" s="165" t="str">
        <f t="shared" si="0"/>
        <v>Non évalué</v>
      </c>
      <c r="Q14" s="165" t="str">
        <f t="shared" si="0"/>
        <v>Non évalué</v>
      </c>
      <c r="R14" s="165" t="str">
        <f t="shared" si="0"/>
        <v>Non évalué</v>
      </c>
    </row>
    <row r="15" spans="1:18" ht="19.95" customHeight="1" thickTop="1" thickBot="1" x14ac:dyDescent="0.35">
      <c r="A15" s="145" t="s">
        <v>25</v>
      </c>
      <c r="B15" s="115" t="e">
        <f>INDEX([2]ELEVES!B15,MATCH("zzz",[2]ELEVES!B15,1))</f>
        <v>#N/A</v>
      </c>
      <c r="C15" s="116" t="e">
        <f>INDEX([2]ELEVES!C15,MATCH("zzz",[2]ELEVES!C15,1))</f>
        <v>#N/A</v>
      </c>
      <c r="D15" s="162">
        <f>INDEX([2]EVEIL!CB15,MATCH(9^9^9,[2]EVEIL!CB15,1))</f>
        <v>0</v>
      </c>
      <c r="E15" s="162">
        <f>INDEX([2]EVEIL!CC15,MATCH(9^9^9,[2]EVEIL!CC15,1))</f>
        <v>0</v>
      </c>
      <c r="F15" s="162">
        <f>INDEX('[2]COURS SPECIAUX'!BK15,MATCH(9^9^9,'[2]COURS SPECIAUX'!BK15,1))</f>
        <v>0</v>
      </c>
      <c r="G15" s="162">
        <f>INDEX('[2]COURS SPECIAUX'!BO15,MATCH(9^9^9,'[2]COURS SPECIAUX'!BO15,1))</f>
        <v>0</v>
      </c>
      <c r="H15" s="163" t="s">
        <v>25</v>
      </c>
      <c r="I15" s="164" t="e">
        <f>INDEX('[2]COURS PHILO'!D15,MATCH("zzz",'[2]COURS PHILO'!D15,1))</f>
        <v>#N/A</v>
      </c>
      <c r="J15" s="164" t="e">
        <f>INDEX('[2]COURS PHILO'!AI15,MATCH("zzz",'[2]COURS PHILO'!AI15,1))</f>
        <v>#N/A</v>
      </c>
      <c r="K15" s="164" t="e">
        <f>INDEX('[2]COURS PHILO'!AB15:AC15,MATCH("zzz",'[2]COURS PHILO'!AB15:AC15,1))</f>
        <v>#N/A</v>
      </c>
      <c r="L15" s="164" t="e">
        <f>INDEX('[2]COURS PHILO'!AD15:AE15,MATCH("zzz",'[2]COURS PHILO'!AD15:AE15,1))</f>
        <v>#N/A</v>
      </c>
      <c r="M15" s="164" t="e">
        <f>INDEX('[2]COURS PHILO'!AF15:AG15,MATCH("zzz",'[2]COURS PHILO'!AF15:AG15,1))</f>
        <v>#N/A</v>
      </c>
      <c r="N15" s="164" t="e">
        <f>INDEX([2]EVEIL!AR15,MATCH("zzz",[2]EVEIL!AR15,1))</f>
        <v>#N/A</v>
      </c>
      <c r="O15" s="165" t="str">
        <f t="shared" si="1"/>
        <v>Non évalué</v>
      </c>
      <c r="P15" s="165" t="str">
        <f t="shared" si="0"/>
        <v>Non évalué</v>
      </c>
      <c r="Q15" s="165" t="str">
        <f t="shared" si="0"/>
        <v>Non évalué</v>
      </c>
      <c r="R15" s="165" t="str">
        <f t="shared" si="0"/>
        <v>Non évalué</v>
      </c>
    </row>
    <row r="16" spans="1:18" ht="19.95" customHeight="1" thickTop="1" thickBot="1" x14ac:dyDescent="0.35">
      <c r="A16" s="145" t="s">
        <v>26</v>
      </c>
      <c r="B16" s="115" t="e">
        <f>INDEX([2]ELEVES!B16,MATCH("zzz",[2]ELEVES!B16,1))</f>
        <v>#N/A</v>
      </c>
      <c r="C16" s="116" t="e">
        <f>INDEX([2]ELEVES!C16,MATCH("zzz",[2]ELEVES!C16,1))</f>
        <v>#N/A</v>
      </c>
      <c r="D16" s="162">
        <f>INDEX([2]EVEIL!CB16,MATCH(9^9^9,[2]EVEIL!CB16,1))</f>
        <v>0</v>
      </c>
      <c r="E16" s="162">
        <f>INDEX([2]EVEIL!CC16,MATCH(9^9^9,[2]EVEIL!CC16,1))</f>
        <v>0</v>
      </c>
      <c r="F16" s="162">
        <f>INDEX('[2]COURS SPECIAUX'!BK16,MATCH(9^9^9,'[2]COURS SPECIAUX'!BK16,1))</f>
        <v>0</v>
      </c>
      <c r="G16" s="162">
        <f>INDEX('[2]COURS SPECIAUX'!BO16,MATCH(9^9^9,'[2]COURS SPECIAUX'!BO16,1))</f>
        <v>0</v>
      </c>
      <c r="H16" s="163" t="s">
        <v>26</v>
      </c>
      <c r="I16" s="164" t="e">
        <f>INDEX('[2]COURS PHILO'!D16,MATCH("zzz",'[2]COURS PHILO'!D16,1))</f>
        <v>#N/A</v>
      </c>
      <c r="J16" s="164" t="e">
        <f>INDEX('[2]COURS PHILO'!AI16,MATCH("zzz",'[2]COURS PHILO'!AI16,1))</f>
        <v>#N/A</v>
      </c>
      <c r="K16" s="164" t="e">
        <f>INDEX('[2]COURS PHILO'!AB16:AC16,MATCH("zzz",'[2]COURS PHILO'!AB16:AC16,1))</f>
        <v>#N/A</v>
      </c>
      <c r="L16" s="164" t="e">
        <f>INDEX('[2]COURS PHILO'!AD16:AE16,MATCH("zzz",'[2]COURS PHILO'!AD16:AE16,1))</f>
        <v>#N/A</v>
      </c>
      <c r="M16" s="164" t="e">
        <f>INDEX('[2]COURS PHILO'!AF16:AG16,MATCH("zzz",'[2]COURS PHILO'!AF16:AG16,1))</f>
        <v>#N/A</v>
      </c>
      <c r="N16" s="164" t="e">
        <f>INDEX([2]EVEIL!AR16,MATCH("zzz",[2]EVEIL!AR16,1))</f>
        <v>#N/A</v>
      </c>
      <c r="O16" s="165" t="str">
        <f t="shared" si="1"/>
        <v>Non évalué</v>
      </c>
      <c r="P16" s="165" t="str">
        <f t="shared" si="0"/>
        <v>Non évalué</v>
      </c>
      <c r="Q16" s="165" t="str">
        <f t="shared" si="0"/>
        <v>Non évalué</v>
      </c>
      <c r="R16" s="165" t="str">
        <f t="shared" si="0"/>
        <v>Non évalué</v>
      </c>
    </row>
    <row r="17" spans="1:18" ht="19.95" customHeight="1" thickTop="1" thickBot="1" x14ac:dyDescent="0.35">
      <c r="A17" s="145" t="s">
        <v>27</v>
      </c>
      <c r="B17" s="115" t="e">
        <f>INDEX([2]ELEVES!B17,MATCH("zzz",[2]ELEVES!B17,1))</f>
        <v>#N/A</v>
      </c>
      <c r="C17" s="116" t="e">
        <f>INDEX([2]ELEVES!C17,MATCH("zzz",[2]ELEVES!C17,1))</f>
        <v>#N/A</v>
      </c>
      <c r="D17" s="162">
        <f>INDEX([2]EVEIL!CB17,MATCH(9^9^9,[2]EVEIL!CB17,1))</f>
        <v>0</v>
      </c>
      <c r="E17" s="162">
        <f>INDEX([2]EVEIL!CC17,MATCH(9^9^9,[2]EVEIL!CC17,1))</f>
        <v>0</v>
      </c>
      <c r="F17" s="162">
        <f>INDEX('[2]COURS SPECIAUX'!BK17,MATCH(9^9^9,'[2]COURS SPECIAUX'!BK17,1))</f>
        <v>0</v>
      </c>
      <c r="G17" s="162">
        <f>INDEX('[2]COURS SPECIAUX'!BO17,MATCH(9^9^9,'[2]COURS SPECIAUX'!BO17,1))</f>
        <v>0</v>
      </c>
      <c r="H17" s="163" t="s">
        <v>27</v>
      </c>
      <c r="I17" s="164" t="e">
        <f>INDEX('[2]COURS PHILO'!D17,MATCH("zzz",'[2]COURS PHILO'!D17,1))</f>
        <v>#N/A</v>
      </c>
      <c r="J17" s="164" t="e">
        <f>INDEX('[2]COURS PHILO'!AI17,MATCH("zzz",'[2]COURS PHILO'!AI17,1))</f>
        <v>#N/A</v>
      </c>
      <c r="K17" s="164" t="e">
        <f>INDEX('[2]COURS PHILO'!AB17:AC17,MATCH("zzz",'[2]COURS PHILO'!AB17:AC17,1))</f>
        <v>#N/A</v>
      </c>
      <c r="L17" s="164" t="e">
        <f>INDEX('[2]COURS PHILO'!AD17:AE17,MATCH("zzz",'[2]COURS PHILO'!AD17:AE17,1))</f>
        <v>#N/A</v>
      </c>
      <c r="M17" s="164" t="e">
        <f>INDEX('[2]COURS PHILO'!AF17:AG17,MATCH("zzz",'[2]COURS PHILO'!AF17:AG17,1))</f>
        <v>#N/A</v>
      </c>
      <c r="N17" s="164" t="e">
        <f>INDEX([2]EVEIL!AR17,MATCH("zzz",[2]EVEIL!AR17,1))</f>
        <v>#N/A</v>
      </c>
      <c r="O17" s="165" t="str">
        <f t="shared" si="1"/>
        <v>Non évalué</v>
      </c>
      <c r="P17" s="165" t="str">
        <f t="shared" si="0"/>
        <v>Non évalué</v>
      </c>
      <c r="Q17" s="165" t="str">
        <f t="shared" si="0"/>
        <v>Non évalué</v>
      </c>
      <c r="R17" s="165" t="str">
        <f t="shared" si="0"/>
        <v>Non évalué</v>
      </c>
    </row>
    <row r="18" spans="1:18" ht="19.95" customHeight="1" thickTop="1" thickBot="1" x14ac:dyDescent="0.35">
      <c r="A18" s="145" t="s">
        <v>28</v>
      </c>
      <c r="B18" s="115" t="e">
        <f>INDEX([2]ELEVES!B18,MATCH("zzz",[2]ELEVES!B18,1))</f>
        <v>#N/A</v>
      </c>
      <c r="C18" s="116" t="e">
        <f>INDEX([2]ELEVES!C18,MATCH("zzz",[2]ELEVES!C18,1))</f>
        <v>#N/A</v>
      </c>
      <c r="D18" s="162">
        <f>INDEX([2]EVEIL!CB18,MATCH(9^9^9,[2]EVEIL!CB18,1))</f>
        <v>0</v>
      </c>
      <c r="E18" s="162">
        <f>INDEX([2]EVEIL!CC18,MATCH(9^9^9,[2]EVEIL!CC18,1))</f>
        <v>0</v>
      </c>
      <c r="F18" s="162">
        <f>INDEX('[2]COURS SPECIAUX'!BK18,MATCH(9^9^9,'[2]COURS SPECIAUX'!BK18,1))</f>
        <v>0</v>
      </c>
      <c r="G18" s="162">
        <f>INDEX('[2]COURS SPECIAUX'!BO18,MATCH(9^9^9,'[2]COURS SPECIAUX'!BO18,1))</f>
        <v>0</v>
      </c>
      <c r="H18" s="163" t="s">
        <v>28</v>
      </c>
      <c r="I18" s="164" t="e">
        <f>INDEX('[2]COURS PHILO'!D18,MATCH("zzz",'[2]COURS PHILO'!D18,1))</f>
        <v>#N/A</v>
      </c>
      <c r="J18" s="164" t="e">
        <f>INDEX('[2]COURS PHILO'!AI18,MATCH("zzz",'[2]COURS PHILO'!AI18,1))</f>
        <v>#N/A</v>
      </c>
      <c r="K18" s="164" t="e">
        <f>INDEX('[2]COURS PHILO'!AB18:AC18,MATCH("zzz",'[2]COURS PHILO'!AB18:AC18,1))</f>
        <v>#N/A</v>
      </c>
      <c r="L18" s="164" t="e">
        <f>INDEX('[2]COURS PHILO'!AD18:AE18,MATCH("zzz",'[2]COURS PHILO'!AD18:AE18,1))</f>
        <v>#N/A</v>
      </c>
      <c r="M18" s="164" t="e">
        <f>INDEX('[2]COURS PHILO'!AF18:AG18,MATCH("zzz",'[2]COURS PHILO'!AF18:AG18,1))</f>
        <v>#N/A</v>
      </c>
      <c r="N18" s="164" t="e">
        <f>INDEX([2]EVEIL!AR18,MATCH("zzz",[2]EVEIL!AR18,1))</f>
        <v>#N/A</v>
      </c>
      <c r="O18" s="165" t="str">
        <f t="shared" si="1"/>
        <v>Non évalué</v>
      </c>
      <c r="P18" s="165" t="str">
        <f t="shared" si="0"/>
        <v>Non évalué</v>
      </c>
      <c r="Q18" s="165" t="str">
        <f t="shared" si="0"/>
        <v>Non évalué</v>
      </c>
      <c r="R18" s="165" t="str">
        <f t="shared" si="0"/>
        <v>Non évalué</v>
      </c>
    </row>
    <row r="19" spans="1:18" ht="19.95" customHeight="1" thickTop="1" thickBot="1" x14ac:dyDescent="0.35">
      <c r="A19" s="145" t="s">
        <v>29</v>
      </c>
      <c r="B19" s="115" t="e">
        <f>INDEX([2]ELEVES!B19,MATCH("zzz",[2]ELEVES!B19,1))</f>
        <v>#N/A</v>
      </c>
      <c r="C19" s="116" t="e">
        <f>INDEX([2]ELEVES!C19,MATCH("zzz",[2]ELEVES!C19,1))</f>
        <v>#N/A</v>
      </c>
      <c r="D19" s="162">
        <f>INDEX([2]EVEIL!CB19,MATCH(9^9^9,[2]EVEIL!CB19,1))</f>
        <v>0</v>
      </c>
      <c r="E19" s="162">
        <f>INDEX([2]EVEIL!CC19,MATCH(9^9^9,[2]EVEIL!CC19,1))</f>
        <v>0</v>
      </c>
      <c r="F19" s="162">
        <f>INDEX('[2]COURS SPECIAUX'!BK19,MATCH(9^9^9,'[2]COURS SPECIAUX'!BK19,1))</f>
        <v>0</v>
      </c>
      <c r="G19" s="162">
        <f>INDEX('[2]COURS SPECIAUX'!BO19,MATCH(9^9^9,'[2]COURS SPECIAUX'!BO19,1))</f>
        <v>0</v>
      </c>
      <c r="H19" s="163" t="s">
        <v>29</v>
      </c>
      <c r="I19" s="164" t="e">
        <f>INDEX('[2]COURS PHILO'!D19,MATCH("zzz",'[2]COURS PHILO'!D19,1))</f>
        <v>#N/A</v>
      </c>
      <c r="J19" s="164" t="e">
        <f>INDEX('[2]COURS PHILO'!AI19,MATCH("zzz",'[2]COURS PHILO'!AI19,1))</f>
        <v>#N/A</v>
      </c>
      <c r="K19" s="164" t="e">
        <f>INDEX('[2]COURS PHILO'!AB19:AC19,MATCH("zzz",'[2]COURS PHILO'!AB19:AC19,1))</f>
        <v>#N/A</v>
      </c>
      <c r="L19" s="164" t="e">
        <f>INDEX('[2]COURS PHILO'!AD19:AE19,MATCH("zzz",'[2]COURS PHILO'!AD19:AE19,1))</f>
        <v>#N/A</v>
      </c>
      <c r="M19" s="164" t="e">
        <f>INDEX('[2]COURS PHILO'!AF19:AG19,MATCH("zzz",'[2]COURS PHILO'!AF19:AG19,1))</f>
        <v>#N/A</v>
      </c>
      <c r="N19" s="164" t="e">
        <f>INDEX([2]EVEIL!AR19,MATCH("zzz",[2]EVEIL!AR19,1))</f>
        <v>#N/A</v>
      </c>
      <c r="O19" s="165" t="str">
        <f t="shared" si="1"/>
        <v>Non évalué</v>
      </c>
      <c r="P19" s="165" t="str">
        <f t="shared" si="1"/>
        <v>Non évalué</v>
      </c>
      <c r="Q19" s="165" t="str">
        <f t="shared" si="1"/>
        <v>Non évalué</v>
      </c>
      <c r="R19" s="165" t="str">
        <f t="shared" si="1"/>
        <v>Non évalué</v>
      </c>
    </row>
    <row r="20" spans="1:18" ht="19.95" customHeight="1" thickTop="1" thickBot="1" x14ac:dyDescent="0.35">
      <c r="A20" s="145" t="s">
        <v>30</v>
      </c>
      <c r="B20" s="115" t="e">
        <f>INDEX([2]ELEVES!B20,MATCH("zzz",[2]ELEVES!B20,1))</f>
        <v>#N/A</v>
      </c>
      <c r="C20" s="116" t="e">
        <f>INDEX([2]ELEVES!C20,MATCH("zzz",[2]ELEVES!C20,1))</f>
        <v>#N/A</v>
      </c>
      <c r="D20" s="162">
        <f>INDEX([2]EVEIL!CB20,MATCH(9^9^9,[2]EVEIL!CB20,1))</f>
        <v>0</v>
      </c>
      <c r="E20" s="162">
        <f>INDEX([2]EVEIL!CC20,MATCH(9^9^9,[2]EVEIL!CC20,1))</f>
        <v>0</v>
      </c>
      <c r="F20" s="162">
        <f>INDEX('[2]COURS SPECIAUX'!BK20,MATCH(9^9^9,'[2]COURS SPECIAUX'!BK20,1))</f>
        <v>0</v>
      </c>
      <c r="G20" s="162">
        <f>INDEX('[2]COURS SPECIAUX'!BO20,MATCH(9^9^9,'[2]COURS SPECIAUX'!BO20,1))</f>
        <v>0</v>
      </c>
      <c r="H20" s="163" t="s">
        <v>30</v>
      </c>
      <c r="I20" s="164" t="e">
        <f>INDEX('[2]COURS PHILO'!D20,MATCH("zzz",'[2]COURS PHILO'!D20,1))</f>
        <v>#N/A</v>
      </c>
      <c r="J20" s="164" t="e">
        <f>INDEX('[2]COURS PHILO'!AI20,MATCH("zzz",'[2]COURS PHILO'!AI20,1))</f>
        <v>#N/A</v>
      </c>
      <c r="K20" s="164" t="e">
        <f>INDEX('[2]COURS PHILO'!AB20:AC20,MATCH("zzz",'[2]COURS PHILO'!AB20:AC20,1))</f>
        <v>#N/A</v>
      </c>
      <c r="L20" s="164" t="e">
        <f>INDEX('[2]COURS PHILO'!AD20:AE20,MATCH("zzz",'[2]COURS PHILO'!AD20:AE20,1))</f>
        <v>#N/A</v>
      </c>
      <c r="M20" s="164" t="e">
        <f>INDEX('[2]COURS PHILO'!AF20:AG20,MATCH("zzz",'[2]COURS PHILO'!AF20:AG20,1))</f>
        <v>#N/A</v>
      </c>
      <c r="N20" s="164" t="e">
        <f>INDEX([2]EVEIL!AR20,MATCH("zzz",[2]EVEIL!AR20,1))</f>
        <v>#N/A</v>
      </c>
      <c r="O20" s="165" t="str">
        <f t="shared" si="1"/>
        <v>Non évalué</v>
      </c>
      <c r="P20" s="165" t="str">
        <f t="shared" si="1"/>
        <v>Non évalué</v>
      </c>
      <c r="Q20" s="165" t="str">
        <f t="shared" si="1"/>
        <v>Non évalué</v>
      </c>
      <c r="R20" s="165" t="str">
        <f t="shared" si="1"/>
        <v>Non évalué</v>
      </c>
    </row>
    <row r="21" spans="1:18" ht="19.95" customHeight="1" thickTop="1" thickBot="1" x14ac:dyDescent="0.35">
      <c r="A21" s="145" t="s">
        <v>31</v>
      </c>
      <c r="B21" s="115" t="e">
        <f>INDEX([2]ELEVES!B21,MATCH("zzz",[2]ELEVES!B21,1))</f>
        <v>#N/A</v>
      </c>
      <c r="C21" s="116" t="e">
        <f>INDEX([2]ELEVES!C21,MATCH("zzz",[2]ELEVES!C21,1))</f>
        <v>#N/A</v>
      </c>
      <c r="D21" s="162">
        <f>INDEX([2]EVEIL!CB21,MATCH(9^9^9,[2]EVEIL!CB21,1))</f>
        <v>0</v>
      </c>
      <c r="E21" s="162">
        <f>INDEX([2]EVEIL!CC21,MATCH(9^9^9,[2]EVEIL!CC21,1))</f>
        <v>0</v>
      </c>
      <c r="F21" s="162">
        <f>INDEX('[2]COURS SPECIAUX'!BK21,MATCH(9^9^9,'[2]COURS SPECIAUX'!BK21,1))</f>
        <v>0</v>
      </c>
      <c r="G21" s="162">
        <f>INDEX('[2]COURS SPECIAUX'!BO21,MATCH(9^9^9,'[2]COURS SPECIAUX'!BO21,1))</f>
        <v>0</v>
      </c>
      <c r="H21" s="163" t="s">
        <v>31</v>
      </c>
      <c r="I21" s="164" t="e">
        <f>INDEX('[2]COURS PHILO'!D21,MATCH("zzz",'[2]COURS PHILO'!D21,1))</f>
        <v>#N/A</v>
      </c>
      <c r="J21" s="164" t="e">
        <f>INDEX('[2]COURS PHILO'!AI21,MATCH("zzz",'[2]COURS PHILO'!AI21,1))</f>
        <v>#N/A</v>
      </c>
      <c r="K21" s="164" t="e">
        <f>INDEX('[2]COURS PHILO'!AB21:AC21,MATCH("zzz",'[2]COURS PHILO'!AB21:AC21,1))</f>
        <v>#N/A</v>
      </c>
      <c r="L21" s="164" t="e">
        <f>INDEX('[2]COURS PHILO'!AD21:AE21,MATCH("zzz",'[2]COURS PHILO'!AD21:AE21,1))</f>
        <v>#N/A</v>
      </c>
      <c r="M21" s="164" t="e">
        <f>INDEX('[2]COURS PHILO'!AF21:AG21,MATCH("zzz",'[2]COURS PHILO'!AF21:AG21,1))</f>
        <v>#N/A</v>
      </c>
      <c r="N21" s="164" t="e">
        <f>INDEX([2]EVEIL!AR21,MATCH("zzz",[2]EVEIL!AR21,1))</f>
        <v>#N/A</v>
      </c>
      <c r="O21" s="165" t="str">
        <f t="shared" si="1"/>
        <v>Non évalué</v>
      </c>
      <c r="P21" s="165" t="str">
        <f t="shared" si="1"/>
        <v>Non évalué</v>
      </c>
      <c r="Q21" s="165" t="str">
        <f t="shared" si="1"/>
        <v>Non évalué</v>
      </c>
      <c r="R21" s="165" t="str">
        <f t="shared" si="1"/>
        <v>Non évalué</v>
      </c>
    </row>
    <row r="22" spans="1:18" ht="19.95" customHeight="1" thickTop="1" thickBot="1" x14ac:dyDescent="0.35">
      <c r="A22" s="145" t="s">
        <v>32</v>
      </c>
      <c r="B22" s="115" t="e">
        <f>INDEX([2]ELEVES!B22,MATCH("zzz",[2]ELEVES!B22,1))</f>
        <v>#N/A</v>
      </c>
      <c r="C22" s="116" t="e">
        <f>INDEX([2]ELEVES!C22,MATCH("zzz",[2]ELEVES!C22,1))</f>
        <v>#N/A</v>
      </c>
      <c r="D22" s="162">
        <f>INDEX([2]EVEIL!CB22,MATCH(9^9^9,[2]EVEIL!CB22,1))</f>
        <v>0</v>
      </c>
      <c r="E22" s="162">
        <f>INDEX([2]EVEIL!CC22,MATCH(9^9^9,[2]EVEIL!CC22,1))</f>
        <v>0</v>
      </c>
      <c r="F22" s="162">
        <f>INDEX('[2]COURS SPECIAUX'!BK22,MATCH(9^9^9,'[2]COURS SPECIAUX'!BK22,1))</f>
        <v>0</v>
      </c>
      <c r="G22" s="162">
        <f>INDEX('[2]COURS SPECIAUX'!BO22,MATCH(9^9^9,'[2]COURS SPECIAUX'!BO22,1))</f>
        <v>0</v>
      </c>
      <c r="H22" s="163" t="s">
        <v>32</v>
      </c>
      <c r="I22" s="164" t="e">
        <f>INDEX('[2]COURS PHILO'!D22,MATCH("zzz",'[2]COURS PHILO'!D22,1))</f>
        <v>#N/A</v>
      </c>
      <c r="J22" s="164" t="e">
        <f>INDEX('[2]COURS PHILO'!AI22,MATCH("zzz",'[2]COURS PHILO'!AI22,1))</f>
        <v>#N/A</v>
      </c>
      <c r="K22" s="164" t="e">
        <f>INDEX('[2]COURS PHILO'!AB22:AC22,MATCH("zzz",'[2]COURS PHILO'!AB22:AC22,1))</f>
        <v>#N/A</v>
      </c>
      <c r="L22" s="164" t="e">
        <f>INDEX('[2]COURS PHILO'!AD22:AE22,MATCH("zzz",'[2]COURS PHILO'!AD22:AE22,1))</f>
        <v>#N/A</v>
      </c>
      <c r="M22" s="164" t="e">
        <f>INDEX('[2]COURS PHILO'!AF22:AG22,MATCH("zzz",'[2]COURS PHILO'!AF22:AG22,1))</f>
        <v>#N/A</v>
      </c>
      <c r="N22" s="164" t="e">
        <f>INDEX([2]EVEIL!AR22,MATCH("zzz",[2]EVEIL!AR22,1))</f>
        <v>#N/A</v>
      </c>
      <c r="O22" s="165" t="str">
        <f t="shared" si="1"/>
        <v>Non évalué</v>
      </c>
      <c r="P22" s="165" t="str">
        <f t="shared" si="1"/>
        <v>Non évalué</v>
      </c>
      <c r="Q22" s="165" t="str">
        <f t="shared" si="1"/>
        <v>Non évalué</v>
      </c>
      <c r="R22" s="165" t="str">
        <f t="shared" si="1"/>
        <v>Non évalué</v>
      </c>
    </row>
    <row r="23" spans="1:18" ht="19.95" customHeight="1" thickTop="1" thickBot="1" x14ac:dyDescent="0.35">
      <c r="A23" s="145" t="s">
        <v>33</v>
      </c>
      <c r="B23" s="115" t="e">
        <f>INDEX([2]ELEVES!B23,MATCH("zzz",[2]ELEVES!B23,1))</f>
        <v>#N/A</v>
      </c>
      <c r="C23" s="116" t="e">
        <f>INDEX([2]ELEVES!C23,MATCH("zzz",[2]ELEVES!C23,1))</f>
        <v>#N/A</v>
      </c>
      <c r="D23" s="162">
        <f>INDEX([2]EVEIL!CB23,MATCH(9^9^9,[2]EVEIL!CB23,1))</f>
        <v>0</v>
      </c>
      <c r="E23" s="162">
        <f>INDEX([2]EVEIL!CC23,MATCH(9^9^9,[2]EVEIL!CC23,1))</f>
        <v>0</v>
      </c>
      <c r="F23" s="162">
        <f>INDEX('[2]COURS SPECIAUX'!BK23,MATCH(9^9^9,'[2]COURS SPECIAUX'!BK23,1))</f>
        <v>0</v>
      </c>
      <c r="G23" s="162">
        <f>INDEX('[2]COURS SPECIAUX'!BO23,MATCH(9^9^9,'[2]COURS SPECIAUX'!BO23,1))</f>
        <v>0</v>
      </c>
      <c r="H23" s="163" t="s">
        <v>33</v>
      </c>
      <c r="I23" s="164" t="e">
        <f>INDEX('[2]COURS PHILO'!D23,MATCH("zzz",'[2]COURS PHILO'!D23,1))</f>
        <v>#N/A</v>
      </c>
      <c r="J23" s="164" t="e">
        <f>INDEX('[2]COURS PHILO'!AI23,MATCH("zzz",'[2]COURS PHILO'!AI23,1))</f>
        <v>#N/A</v>
      </c>
      <c r="K23" s="164" t="e">
        <f>INDEX('[2]COURS PHILO'!AB23:AC23,MATCH("zzz",'[2]COURS PHILO'!AB23:AC23,1))</f>
        <v>#N/A</v>
      </c>
      <c r="L23" s="164" t="e">
        <f>INDEX('[2]COURS PHILO'!AD23:AE23,MATCH("zzz",'[2]COURS PHILO'!AD23:AE23,1))</f>
        <v>#N/A</v>
      </c>
      <c r="M23" s="164" t="e">
        <f>INDEX('[2]COURS PHILO'!AF23:AG23,MATCH("zzz",'[2]COURS PHILO'!AF23:AG23,1))</f>
        <v>#N/A</v>
      </c>
      <c r="N23" s="164" t="e">
        <f>INDEX([2]EVEIL!AR23,MATCH("zzz",[2]EVEIL!AR23,1))</f>
        <v>#N/A</v>
      </c>
      <c r="O23" s="165" t="str">
        <f t="shared" si="1"/>
        <v>Non évalué</v>
      </c>
      <c r="P23" s="165" t="str">
        <f t="shared" si="1"/>
        <v>Non évalué</v>
      </c>
      <c r="Q23" s="165" t="str">
        <f t="shared" si="1"/>
        <v>Non évalué</v>
      </c>
      <c r="R23" s="165" t="str">
        <f t="shared" si="1"/>
        <v>Non évalué</v>
      </c>
    </row>
    <row r="24" spans="1:18" ht="19.95" customHeight="1" thickTop="1" thickBot="1" x14ac:dyDescent="0.35">
      <c r="A24" s="145" t="s">
        <v>34</v>
      </c>
      <c r="B24" s="115" t="e">
        <f>INDEX([2]ELEVES!B24,MATCH("zzz",[2]ELEVES!B24,1))</f>
        <v>#N/A</v>
      </c>
      <c r="C24" s="116" t="e">
        <f>INDEX([2]ELEVES!C24,MATCH("zzz",[2]ELEVES!C24,1))</f>
        <v>#N/A</v>
      </c>
      <c r="D24" s="162">
        <f>INDEX([2]EVEIL!CB24,MATCH(9^9^9,[2]EVEIL!CB24,1))</f>
        <v>0</v>
      </c>
      <c r="E24" s="162">
        <f>INDEX([2]EVEIL!CC24,MATCH(9^9^9,[2]EVEIL!CC24,1))</f>
        <v>0</v>
      </c>
      <c r="F24" s="162">
        <f>INDEX('[2]COURS SPECIAUX'!BK24,MATCH(9^9^9,'[2]COURS SPECIAUX'!BK24,1))</f>
        <v>0</v>
      </c>
      <c r="G24" s="162">
        <f>INDEX('[2]COURS SPECIAUX'!BO24,MATCH(9^9^9,'[2]COURS SPECIAUX'!BO24,1))</f>
        <v>0</v>
      </c>
      <c r="H24" s="163" t="s">
        <v>34</v>
      </c>
      <c r="I24" s="164" t="e">
        <f>INDEX('[2]COURS PHILO'!D24,MATCH("zzz",'[2]COURS PHILO'!D24,1))</f>
        <v>#N/A</v>
      </c>
      <c r="J24" s="164" t="e">
        <f>INDEX('[2]COURS PHILO'!AI24,MATCH("zzz",'[2]COURS PHILO'!AI24,1))</f>
        <v>#N/A</v>
      </c>
      <c r="K24" s="164" t="e">
        <f>INDEX('[2]COURS PHILO'!AB24:AC24,MATCH("zzz",'[2]COURS PHILO'!AB24:AC24,1))</f>
        <v>#N/A</v>
      </c>
      <c r="L24" s="164" t="e">
        <f>INDEX('[2]COURS PHILO'!AD24:AE24,MATCH("zzz",'[2]COURS PHILO'!AD24:AE24,1))</f>
        <v>#N/A</v>
      </c>
      <c r="M24" s="164" t="e">
        <f>INDEX('[2]COURS PHILO'!AF24:AG24,MATCH("zzz",'[2]COURS PHILO'!AF24:AG24,1))</f>
        <v>#N/A</v>
      </c>
      <c r="N24" s="164" t="e">
        <f>INDEX([2]EVEIL!AR24,MATCH("zzz",[2]EVEIL!AR24,1))</f>
        <v>#N/A</v>
      </c>
      <c r="O24" s="165" t="str">
        <f t="shared" si="1"/>
        <v>Non évalué</v>
      </c>
      <c r="P24" s="165" t="str">
        <f t="shared" si="1"/>
        <v>Non évalué</v>
      </c>
      <c r="Q24" s="165" t="str">
        <f t="shared" si="1"/>
        <v>Non évalué</v>
      </c>
      <c r="R24" s="165" t="str">
        <f t="shared" si="1"/>
        <v>Non évalué</v>
      </c>
    </row>
    <row r="25" spans="1:18" ht="19.95" customHeight="1" thickTop="1" thickBot="1" x14ac:dyDescent="0.35">
      <c r="A25" s="145" t="s">
        <v>35</v>
      </c>
      <c r="B25" s="115" t="e">
        <f>INDEX([2]ELEVES!B25,MATCH("zzz",[2]ELEVES!B25,1))</f>
        <v>#N/A</v>
      </c>
      <c r="C25" s="116" t="e">
        <f>INDEX([2]ELEVES!C25,MATCH("zzz",[2]ELEVES!C25,1))</f>
        <v>#N/A</v>
      </c>
      <c r="D25" s="162">
        <f>INDEX([2]EVEIL!CB25,MATCH(9^9^9,[2]EVEIL!CB25,1))</f>
        <v>0</v>
      </c>
      <c r="E25" s="162">
        <f>INDEX([2]EVEIL!CC25,MATCH(9^9^9,[2]EVEIL!CC25,1))</f>
        <v>0</v>
      </c>
      <c r="F25" s="162">
        <f>INDEX('[2]COURS SPECIAUX'!BK25,MATCH(9^9^9,'[2]COURS SPECIAUX'!BK25,1))</f>
        <v>0</v>
      </c>
      <c r="G25" s="162">
        <f>INDEX('[2]COURS SPECIAUX'!BO25,MATCH(9^9^9,'[2]COURS SPECIAUX'!BO25,1))</f>
        <v>0</v>
      </c>
      <c r="H25" s="163" t="s">
        <v>35</v>
      </c>
      <c r="I25" s="164" t="e">
        <f>INDEX('[2]COURS PHILO'!D25,MATCH("zzz",'[2]COURS PHILO'!D25,1))</f>
        <v>#N/A</v>
      </c>
      <c r="J25" s="164" t="e">
        <f>INDEX('[2]COURS PHILO'!AI25,MATCH("zzz",'[2]COURS PHILO'!AI25,1))</f>
        <v>#N/A</v>
      </c>
      <c r="K25" s="164" t="e">
        <f>INDEX('[2]COURS PHILO'!AB25:AC25,MATCH("zzz",'[2]COURS PHILO'!AB25:AC25,1))</f>
        <v>#N/A</v>
      </c>
      <c r="L25" s="164" t="e">
        <f>INDEX('[2]COURS PHILO'!AD25:AE25,MATCH("zzz",'[2]COURS PHILO'!AD25:AE25,1))</f>
        <v>#N/A</v>
      </c>
      <c r="M25" s="164" t="e">
        <f>INDEX('[2]COURS PHILO'!AF25:AG25,MATCH("zzz",'[2]COURS PHILO'!AF25:AG25,1))</f>
        <v>#N/A</v>
      </c>
      <c r="N25" s="164" t="e">
        <f>INDEX([2]EVEIL!AR25,MATCH("zzz",[2]EVEIL!AR25,1))</f>
        <v>#N/A</v>
      </c>
      <c r="O25" s="165" t="str">
        <f t="shared" si="1"/>
        <v>Non évalué</v>
      </c>
      <c r="P25" s="165" t="str">
        <f t="shared" si="1"/>
        <v>Non évalué</v>
      </c>
      <c r="Q25" s="165" t="str">
        <f t="shared" si="1"/>
        <v>Non évalué</v>
      </c>
      <c r="R25" s="165" t="str">
        <f t="shared" si="1"/>
        <v>Non évalué</v>
      </c>
    </row>
    <row r="26" spans="1:18" ht="19.95" customHeight="1" thickTop="1" thickBot="1" x14ac:dyDescent="0.35">
      <c r="A26" s="145" t="s">
        <v>36</v>
      </c>
      <c r="B26" s="115" t="e">
        <f>INDEX([2]ELEVES!B26,MATCH("zzz",[2]ELEVES!B26,1))</f>
        <v>#N/A</v>
      </c>
      <c r="C26" s="116" t="e">
        <f>INDEX([2]ELEVES!C26,MATCH("zzz",[2]ELEVES!C26,1))</f>
        <v>#N/A</v>
      </c>
      <c r="D26" s="162">
        <f>INDEX([2]EVEIL!CB26,MATCH(9^9^9,[2]EVEIL!CB26,1))</f>
        <v>0</v>
      </c>
      <c r="E26" s="162">
        <f>INDEX([2]EVEIL!CC26,MATCH(9^9^9,[2]EVEIL!CC26,1))</f>
        <v>0</v>
      </c>
      <c r="F26" s="162">
        <f>INDEX('[2]COURS SPECIAUX'!BK26,MATCH(9^9^9,'[2]COURS SPECIAUX'!BK26,1))</f>
        <v>0</v>
      </c>
      <c r="G26" s="162">
        <f>INDEX('[2]COURS SPECIAUX'!BO26,MATCH(9^9^9,'[2]COURS SPECIAUX'!BO26,1))</f>
        <v>0</v>
      </c>
      <c r="H26" s="163" t="s">
        <v>36</v>
      </c>
      <c r="I26" s="164" t="e">
        <f>INDEX('[2]COURS PHILO'!D26,MATCH("zzz",'[2]COURS PHILO'!D26,1))</f>
        <v>#N/A</v>
      </c>
      <c r="J26" s="164" t="e">
        <f>INDEX('[2]COURS PHILO'!AI26,MATCH("zzz",'[2]COURS PHILO'!AI26,1))</f>
        <v>#N/A</v>
      </c>
      <c r="K26" s="164" t="e">
        <f>INDEX('[2]COURS PHILO'!AB26:AC26,MATCH("zzz",'[2]COURS PHILO'!AB26:AC26,1))</f>
        <v>#N/A</v>
      </c>
      <c r="L26" s="164" t="e">
        <f>INDEX('[2]COURS PHILO'!AD26:AE26,MATCH("zzz",'[2]COURS PHILO'!AD26:AE26,1))</f>
        <v>#N/A</v>
      </c>
      <c r="M26" s="164" t="e">
        <f>INDEX('[2]COURS PHILO'!AF26:AG26,MATCH("zzz",'[2]COURS PHILO'!AF26:AG26,1))</f>
        <v>#N/A</v>
      </c>
      <c r="N26" s="164" t="e">
        <f>INDEX([2]EVEIL!AR26,MATCH("zzz",[2]EVEIL!AR26,1))</f>
        <v>#N/A</v>
      </c>
      <c r="O26" s="165" t="str">
        <f t="shared" si="1"/>
        <v>Non évalué</v>
      </c>
      <c r="P26" s="165" t="str">
        <f t="shared" si="1"/>
        <v>Non évalué</v>
      </c>
      <c r="Q26" s="165" t="str">
        <f t="shared" si="1"/>
        <v>Non évalué</v>
      </c>
      <c r="R26" s="165" t="str">
        <f t="shared" si="1"/>
        <v>Non évalué</v>
      </c>
    </row>
    <row r="27" spans="1:18" ht="19.95" customHeight="1" thickTop="1" thickBot="1" x14ac:dyDescent="0.35">
      <c r="A27" s="145" t="s">
        <v>37</v>
      </c>
      <c r="B27" s="115" t="e">
        <f>INDEX([2]ELEVES!B27,MATCH("zzz",[2]ELEVES!B27,1))</f>
        <v>#N/A</v>
      </c>
      <c r="C27" s="116" t="e">
        <f>INDEX([2]ELEVES!C27,MATCH("zzz",[2]ELEVES!C27,1))</f>
        <v>#N/A</v>
      </c>
      <c r="D27" s="162">
        <f>INDEX([2]EVEIL!CB27,MATCH(9^9^9,[2]EVEIL!CB27,1))</f>
        <v>0</v>
      </c>
      <c r="E27" s="162">
        <f>INDEX([2]EVEIL!CC27,MATCH(9^9^9,[2]EVEIL!CC27,1))</f>
        <v>0</v>
      </c>
      <c r="F27" s="162">
        <f>INDEX('[2]COURS SPECIAUX'!BK27,MATCH(9^9^9,'[2]COURS SPECIAUX'!BK27,1))</f>
        <v>0</v>
      </c>
      <c r="G27" s="162">
        <f>INDEX('[2]COURS SPECIAUX'!BO27,MATCH(9^9^9,'[2]COURS SPECIAUX'!BO27,1))</f>
        <v>0</v>
      </c>
      <c r="H27" s="163" t="s">
        <v>37</v>
      </c>
      <c r="I27" s="164" t="e">
        <f>INDEX('[2]COURS PHILO'!D27,MATCH("zzz",'[2]COURS PHILO'!D27,1))</f>
        <v>#N/A</v>
      </c>
      <c r="J27" s="164" t="e">
        <f>INDEX('[2]COURS PHILO'!AI27,MATCH("zzz",'[2]COURS PHILO'!AI27,1))</f>
        <v>#N/A</v>
      </c>
      <c r="K27" s="164" t="e">
        <f>INDEX('[2]COURS PHILO'!AB27:AC27,MATCH("zzz",'[2]COURS PHILO'!AB27:AC27,1))</f>
        <v>#N/A</v>
      </c>
      <c r="L27" s="164" t="e">
        <f>INDEX('[2]COURS PHILO'!AD27:AE27,MATCH("zzz",'[2]COURS PHILO'!AD27:AE27,1))</f>
        <v>#N/A</v>
      </c>
      <c r="M27" s="164" t="e">
        <f>INDEX('[2]COURS PHILO'!AF27:AG27,MATCH("zzz",'[2]COURS PHILO'!AF27:AG27,1))</f>
        <v>#N/A</v>
      </c>
      <c r="N27" s="164" t="e">
        <f>INDEX([2]EVEIL!AR27,MATCH("zzz",[2]EVEIL!AR27,1))</f>
        <v>#N/A</v>
      </c>
      <c r="O27" s="165" t="str">
        <f t="shared" si="1"/>
        <v>Non évalué</v>
      </c>
      <c r="P27" s="165" t="str">
        <f t="shared" si="1"/>
        <v>Non évalué</v>
      </c>
      <c r="Q27" s="165" t="str">
        <f t="shared" si="1"/>
        <v>Non évalué</v>
      </c>
      <c r="R27" s="165" t="str">
        <f t="shared" si="1"/>
        <v>Non évalué</v>
      </c>
    </row>
    <row r="28" spans="1:18" ht="19.95" customHeight="1" thickTop="1" thickBot="1" x14ac:dyDescent="0.35">
      <c r="A28" s="145" t="s">
        <v>38</v>
      </c>
      <c r="B28" s="115" t="e">
        <f>INDEX([2]ELEVES!B28,MATCH("zzz",[2]ELEVES!B28,1))</f>
        <v>#N/A</v>
      </c>
      <c r="C28" s="116" t="e">
        <f>INDEX([2]ELEVES!C28,MATCH("zzz",[2]ELEVES!C28,1))</f>
        <v>#N/A</v>
      </c>
      <c r="D28" s="162">
        <f>INDEX([2]EVEIL!CB28,MATCH(9^9^9,[2]EVEIL!CB28,1))</f>
        <v>0</v>
      </c>
      <c r="E28" s="162">
        <f>INDEX([2]EVEIL!CC28,MATCH(9^9^9,[2]EVEIL!CC28,1))</f>
        <v>0</v>
      </c>
      <c r="F28" s="162">
        <f>INDEX('[2]COURS SPECIAUX'!BK28,MATCH(9^9^9,'[2]COURS SPECIAUX'!BK28,1))</f>
        <v>0</v>
      </c>
      <c r="G28" s="162">
        <f>INDEX('[2]COURS SPECIAUX'!BO28,MATCH(9^9^9,'[2]COURS SPECIAUX'!BO28,1))</f>
        <v>0</v>
      </c>
      <c r="H28" s="163" t="s">
        <v>38</v>
      </c>
      <c r="I28" s="164" t="e">
        <f>INDEX('[2]COURS PHILO'!D28,MATCH("zzz",'[2]COURS PHILO'!D28,1))</f>
        <v>#N/A</v>
      </c>
      <c r="J28" s="164" t="e">
        <f>INDEX('[2]COURS PHILO'!AI28,MATCH("zzz",'[2]COURS PHILO'!AI28,1))</f>
        <v>#N/A</v>
      </c>
      <c r="K28" s="164" t="e">
        <f>INDEX('[2]COURS PHILO'!AB28:AC28,MATCH("zzz",'[2]COURS PHILO'!AB28:AC28,1))</f>
        <v>#N/A</v>
      </c>
      <c r="L28" s="164" t="e">
        <f>INDEX('[2]COURS PHILO'!AD28:AE28,MATCH("zzz",'[2]COURS PHILO'!AD28:AE28,1))</f>
        <v>#N/A</v>
      </c>
      <c r="M28" s="164" t="e">
        <f>INDEX('[2]COURS PHILO'!AF28:AG28,MATCH("zzz",'[2]COURS PHILO'!AF28:AG28,1))</f>
        <v>#N/A</v>
      </c>
      <c r="N28" s="164" t="e">
        <f>INDEX([2]EVEIL!AR28,MATCH("zzz",[2]EVEIL!AR28,1))</f>
        <v>#N/A</v>
      </c>
      <c r="O28" s="165" t="str">
        <f t="shared" si="1"/>
        <v>Non évalué</v>
      </c>
      <c r="P28" s="165" t="str">
        <f t="shared" si="1"/>
        <v>Non évalué</v>
      </c>
      <c r="Q28" s="165" t="str">
        <f t="shared" si="1"/>
        <v>Non évalué</v>
      </c>
      <c r="R28" s="165" t="str">
        <f t="shared" si="1"/>
        <v>Non évalué</v>
      </c>
    </row>
    <row r="29" spans="1:18" ht="19.95" customHeight="1" thickTop="1" thickBot="1" x14ac:dyDescent="0.35">
      <c r="A29" s="145" t="s">
        <v>39</v>
      </c>
      <c r="B29" s="115" t="e">
        <f>INDEX([2]ELEVES!B29,MATCH("zzz",[2]ELEVES!B29,1))</f>
        <v>#N/A</v>
      </c>
      <c r="C29" s="116" t="e">
        <f>INDEX([2]ELEVES!C29,MATCH("zzz",[2]ELEVES!C29,1))</f>
        <v>#N/A</v>
      </c>
      <c r="D29" s="162">
        <f>INDEX([2]EVEIL!CB29,MATCH(9^9^9,[2]EVEIL!CB29,1))</f>
        <v>0</v>
      </c>
      <c r="E29" s="162">
        <f>INDEX([2]EVEIL!CC29,MATCH(9^9^9,[2]EVEIL!CC29,1))</f>
        <v>0</v>
      </c>
      <c r="F29" s="162">
        <f>INDEX('[2]COURS SPECIAUX'!BK29,MATCH(9^9^9,'[2]COURS SPECIAUX'!BK29,1))</f>
        <v>0</v>
      </c>
      <c r="G29" s="162">
        <f>INDEX('[2]COURS SPECIAUX'!BO29,MATCH(9^9^9,'[2]COURS SPECIAUX'!BO29,1))</f>
        <v>0</v>
      </c>
      <c r="H29" s="163" t="s">
        <v>39</v>
      </c>
      <c r="I29" s="164" t="e">
        <f>INDEX('[2]COURS PHILO'!D29,MATCH("zzz",'[2]COURS PHILO'!D29,1))</f>
        <v>#N/A</v>
      </c>
      <c r="J29" s="164" t="e">
        <f>INDEX('[2]COURS PHILO'!AI29,MATCH("zzz",'[2]COURS PHILO'!AI29,1))</f>
        <v>#N/A</v>
      </c>
      <c r="K29" s="164" t="e">
        <f>INDEX('[2]COURS PHILO'!AB29:AC29,MATCH("zzz",'[2]COURS PHILO'!AB29:AC29,1))</f>
        <v>#N/A</v>
      </c>
      <c r="L29" s="164" t="e">
        <f>INDEX('[2]COURS PHILO'!AD29:AE29,MATCH("zzz",'[2]COURS PHILO'!AD29:AE29,1))</f>
        <v>#N/A</v>
      </c>
      <c r="M29" s="164" t="e">
        <f>INDEX('[2]COURS PHILO'!AF29:AG29,MATCH("zzz",'[2]COURS PHILO'!AF29:AG29,1))</f>
        <v>#N/A</v>
      </c>
      <c r="N29" s="164" t="e">
        <f>INDEX([2]EVEIL!AR29,MATCH("zzz",[2]EVEIL!AR29,1))</f>
        <v>#N/A</v>
      </c>
      <c r="O29" s="165" t="str">
        <f t="shared" si="1"/>
        <v>Non évalué</v>
      </c>
      <c r="P29" s="165" t="str">
        <f t="shared" si="1"/>
        <v>Non évalué</v>
      </c>
      <c r="Q29" s="165" t="str">
        <f t="shared" si="1"/>
        <v>Non évalué</v>
      </c>
      <c r="R29" s="165" t="str">
        <f t="shared" si="1"/>
        <v>Non évalué</v>
      </c>
    </row>
    <row r="30" spans="1:18" ht="19.95" customHeight="1" thickTop="1" thickBot="1" x14ac:dyDescent="0.35">
      <c r="A30" s="145" t="s">
        <v>40</v>
      </c>
      <c r="B30" s="115" t="e">
        <f>INDEX([2]ELEVES!B30,MATCH("zzz",[2]ELEVES!B30,1))</f>
        <v>#N/A</v>
      </c>
      <c r="C30" s="116" t="e">
        <f>INDEX([2]ELEVES!C30,MATCH("zzz",[2]ELEVES!C30,1))</f>
        <v>#N/A</v>
      </c>
      <c r="D30" s="162">
        <f>INDEX([2]EVEIL!CB30,MATCH(9^9^9,[2]EVEIL!CB30,1))</f>
        <v>0</v>
      </c>
      <c r="E30" s="162">
        <f>INDEX([2]EVEIL!CC30,MATCH(9^9^9,[2]EVEIL!CC30,1))</f>
        <v>0</v>
      </c>
      <c r="F30" s="162">
        <f>INDEX('[2]COURS SPECIAUX'!BK30,MATCH(9^9^9,'[2]COURS SPECIAUX'!BK30,1))</f>
        <v>0</v>
      </c>
      <c r="G30" s="162">
        <f>INDEX('[2]COURS SPECIAUX'!BO30,MATCH(9^9^9,'[2]COURS SPECIAUX'!BO30,1))</f>
        <v>0</v>
      </c>
      <c r="H30" s="163" t="s">
        <v>40</v>
      </c>
      <c r="I30" s="164" t="e">
        <f>INDEX('[2]COURS PHILO'!D30,MATCH("zzz",'[2]COURS PHILO'!D30,1))</f>
        <v>#N/A</v>
      </c>
      <c r="J30" s="164" t="e">
        <f>INDEX('[2]COURS PHILO'!AI30,MATCH("zzz",'[2]COURS PHILO'!AI30,1))</f>
        <v>#N/A</v>
      </c>
      <c r="K30" s="164" t="e">
        <f>INDEX('[2]COURS PHILO'!AB30:AC30,MATCH("zzz",'[2]COURS PHILO'!AB30:AC30,1))</f>
        <v>#N/A</v>
      </c>
      <c r="L30" s="164" t="e">
        <f>INDEX('[2]COURS PHILO'!AD30:AE30,MATCH("zzz",'[2]COURS PHILO'!AD30:AE30,1))</f>
        <v>#N/A</v>
      </c>
      <c r="M30" s="164" t="e">
        <f>INDEX('[2]COURS PHILO'!AF30:AG30,MATCH("zzz",'[2]COURS PHILO'!AF30:AG30,1))</f>
        <v>#N/A</v>
      </c>
      <c r="N30" s="164" t="e">
        <f>INDEX([2]EVEIL!AR30,MATCH("zzz",[2]EVEIL!AR30,1))</f>
        <v>#N/A</v>
      </c>
      <c r="O30" s="165" t="str">
        <f t="shared" si="1"/>
        <v>Non évalué</v>
      </c>
      <c r="P30" s="165" t="str">
        <f t="shared" si="1"/>
        <v>Non évalué</v>
      </c>
      <c r="Q30" s="165" t="str">
        <f t="shared" si="1"/>
        <v>Non évalué</v>
      </c>
      <c r="R30" s="165" t="str">
        <f t="shared" si="1"/>
        <v>Non évalué</v>
      </c>
    </row>
    <row r="31" spans="1:18" ht="19.95" customHeight="1" thickTop="1" thickBot="1" x14ac:dyDescent="0.35">
      <c r="A31" s="150" t="s">
        <v>41</v>
      </c>
      <c r="B31" s="115" t="e">
        <f>INDEX([2]ELEVES!B31,MATCH("zzz",[2]ELEVES!B31,1))</f>
        <v>#N/A</v>
      </c>
      <c r="C31" s="116" t="e">
        <f>INDEX([2]ELEVES!C31,MATCH("zzz",[2]ELEVES!C31,1))</f>
        <v>#N/A</v>
      </c>
      <c r="D31" s="162">
        <f>INDEX([2]EVEIL!CB31,MATCH(9^9^9,[2]EVEIL!CB31,1))</f>
        <v>0</v>
      </c>
      <c r="E31" s="162">
        <f>INDEX([2]EVEIL!CC31,MATCH(9^9^9,[2]EVEIL!CC31,1))</f>
        <v>0</v>
      </c>
      <c r="F31" s="162">
        <f>INDEX('[2]COURS SPECIAUX'!BK31,MATCH(9^9^9,'[2]COURS SPECIAUX'!BK31,1))</f>
        <v>0</v>
      </c>
      <c r="G31" s="162">
        <f>INDEX('[2]COURS SPECIAUX'!BO31,MATCH(9^9^9,'[2]COURS SPECIAUX'!BO31,1))</f>
        <v>0</v>
      </c>
      <c r="H31" s="163" t="s">
        <v>41</v>
      </c>
      <c r="I31" s="164" t="e">
        <f>INDEX('[2]COURS PHILO'!D31,MATCH("zzz",'[2]COURS PHILO'!D31,1))</f>
        <v>#N/A</v>
      </c>
      <c r="J31" s="164" t="e">
        <f>INDEX('[2]COURS PHILO'!AI31,MATCH("zzz",'[2]COURS PHILO'!AI31,1))</f>
        <v>#N/A</v>
      </c>
      <c r="K31" s="164" t="e">
        <f>INDEX('[2]COURS PHILO'!AB31:AC31,MATCH("zzz",'[2]COURS PHILO'!AB31:AC31,1))</f>
        <v>#N/A</v>
      </c>
      <c r="L31" s="164" t="e">
        <f>INDEX('[2]COURS PHILO'!AD31:AE31,MATCH("zzz",'[2]COURS PHILO'!AD31:AE31,1))</f>
        <v>#N/A</v>
      </c>
      <c r="M31" s="164" t="e">
        <f>INDEX('[2]COURS PHILO'!AF31:AG31,MATCH("zzz",'[2]COURS PHILO'!AF31:AG31,1))</f>
        <v>#N/A</v>
      </c>
      <c r="N31" s="164" t="e">
        <f>INDEX([2]EVEIL!AR31,MATCH("zzz",[2]EVEIL!AR31,1))</f>
        <v>#N/A</v>
      </c>
      <c r="O31" s="165" t="str">
        <f t="shared" si="1"/>
        <v>Non évalué</v>
      </c>
      <c r="P31" s="165" t="str">
        <f t="shared" si="1"/>
        <v>Non évalué</v>
      </c>
      <c r="Q31" s="165" t="str">
        <f t="shared" si="1"/>
        <v>Non évalué</v>
      </c>
      <c r="R31" s="165" t="str">
        <f t="shared" si="1"/>
        <v>Non évalué</v>
      </c>
    </row>
    <row r="32" spans="1:18" ht="19.95" customHeight="1" thickTop="1" thickBot="1" x14ac:dyDescent="0.35">
      <c r="A32" s="151" t="s">
        <v>42</v>
      </c>
      <c r="B32" s="115" t="e">
        <f>INDEX([2]ELEVES!B32,MATCH("zzz",[2]ELEVES!B32,1))</f>
        <v>#N/A</v>
      </c>
      <c r="C32" s="116" t="e">
        <f>INDEX([2]ELEVES!C32,MATCH("zzz",[2]ELEVES!C32,1))</f>
        <v>#N/A</v>
      </c>
      <c r="D32" s="162">
        <f>INDEX([2]EVEIL!CB32,MATCH(9^9^9,[2]EVEIL!CB32,1))</f>
        <v>0</v>
      </c>
      <c r="E32" s="162">
        <f>INDEX([2]EVEIL!CC32,MATCH(9^9^9,[2]EVEIL!CC32,1))</f>
        <v>0</v>
      </c>
      <c r="F32" s="162">
        <f>INDEX('[2]COURS SPECIAUX'!BK32,MATCH(9^9^9,'[2]COURS SPECIAUX'!BK32,1))</f>
        <v>0</v>
      </c>
      <c r="G32" s="162">
        <f>INDEX('[2]COURS SPECIAUX'!BO32,MATCH(9^9^9,'[2]COURS SPECIAUX'!BO32,1))</f>
        <v>0</v>
      </c>
      <c r="H32" s="163" t="s">
        <v>42</v>
      </c>
      <c r="I32" s="164" t="e">
        <f>INDEX('[2]COURS PHILO'!D32,MATCH("zzz",'[2]COURS PHILO'!D32,1))</f>
        <v>#N/A</v>
      </c>
      <c r="J32" s="164" t="e">
        <f>INDEX('[2]COURS PHILO'!AI32,MATCH("zzz",'[2]COURS PHILO'!AI32,1))</f>
        <v>#N/A</v>
      </c>
      <c r="K32" s="164" t="e">
        <f>INDEX('[2]COURS PHILO'!AB32:AC32,MATCH("zzz",'[2]COURS PHILO'!AB32:AC32,1))</f>
        <v>#N/A</v>
      </c>
      <c r="L32" s="164" t="e">
        <f>INDEX('[2]COURS PHILO'!AD32:AE32,MATCH("zzz",'[2]COURS PHILO'!AD32:AE32,1))</f>
        <v>#N/A</v>
      </c>
      <c r="M32" s="164" t="e">
        <f>INDEX('[2]COURS PHILO'!AF32:AG32,MATCH("zzz",'[2]COURS PHILO'!AF32:AG32,1))</f>
        <v>#N/A</v>
      </c>
      <c r="N32" s="164" t="e">
        <f>INDEX([2]EVEIL!AR32,MATCH("zzz",[2]EVEIL!AR32,1))</f>
        <v>#N/A</v>
      </c>
      <c r="O32" s="165" t="str">
        <f t="shared" si="1"/>
        <v>Non évalué</v>
      </c>
      <c r="P32" s="165" t="str">
        <f t="shared" si="1"/>
        <v>Non évalué</v>
      </c>
      <c r="Q32" s="165" t="str">
        <f t="shared" si="1"/>
        <v>Non évalué</v>
      </c>
      <c r="R32" s="165" t="str">
        <f t="shared" si="1"/>
        <v>Non évalué</v>
      </c>
    </row>
    <row r="33" spans="1:20" ht="15" thickTop="1" x14ac:dyDescent="0.3">
      <c r="A33" s="128"/>
      <c r="B33" s="128"/>
      <c r="C33" s="128"/>
      <c r="D33" s="129"/>
      <c r="E33" s="130"/>
      <c r="F33" s="130"/>
      <c r="G33" s="129"/>
      <c r="H33" s="129"/>
      <c r="I33" s="129"/>
      <c r="J33" s="129"/>
      <c r="K33" s="129"/>
      <c r="L33" s="129"/>
      <c r="M33" s="129"/>
      <c r="N33" s="131"/>
      <c r="O33" s="138"/>
      <c r="P33" s="135"/>
      <c r="Q33" s="135"/>
      <c r="R33" s="135"/>
      <c r="S33" s="129"/>
      <c r="T33" s="129"/>
    </row>
    <row r="34" spans="1:20" x14ac:dyDescent="0.3">
      <c r="A34" s="134"/>
      <c r="B34" s="134"/>
      <c r="C34" s="134"/>
      <c r="D34" s="135"/>
      <c r="E34" s="136"/>
      <c r="F34" s="136"/>
      <c r="G34" s="135"/>
      <c r="H34" s="135"/>
      <c r="I34" s="135"/>
      <c r="J34" s="135"/>
      <c r="K34" s="135"/>
      <c r="L34" s="135"/>
      <c r="M34" s="135"/>
      <c r="N34" s="137"/>
      <c r="O34" s="138"/>
      <c r="P34" s="135"/>
      <c r="Q34" s="135"/>
      <c r="R34" s="135"/>
      <c r="S34" s="129"/>
      <c r="T34" s="129"/>
    </row>
    <row r="35" spans="1:20" x14ac:dyDescent="0.3">
      <c r="A35" s="134"/>
      <c r="B35" s="134"/>
      <c r="C35" s="134"/>
      <c r="D35" s="135"/>
      <c r="E35" s="136"/>
      <c r="F35" s="136"/>
      <c r="G35" s="135"/>
      <c r="H35" s="135"/>
      <c r="I35" s="135"/>
      <c r="J35" s="135"/>
      <c r="K35" s="135"/>
      <c r="L35" s="135"/>
      <c r="M35" s="135"/>
      <c r="N35" s="137"/>
      <c r="O35" s="138"/>
      <c r="P35" s="135"/>
      <c r="Q35" s="135"/>
      <c r="R35" s="135"/>
      <c r="S35" s="129"/>
      <c r="T35" s="129"/>
    </row>
    <row r="36" spans="1:20" x14ac:dyDescent="0.3">
      <c r="A36" s="134"/>
      <c r="B36" s="134"/>
      <c r="C36" s="134"/>
      <c r="D36" s="135"/>
      <c r="E36" s="136"/>
      <c r="F36" s="136"/>
      <c r="G36" s="135"/>
      <c r="H36" s="135"/>
      <c r="I36" s="135"/>
      <c r="J36" s="135"/>
      <c r="K36" s="135"/>
      <c r="L36" s="135"/>
      <c r="M36" s="135"/>
      <c r="N36" s="137"/>
      <c r="O36" s="138"/>
      <c r="P36" s="135"/>
      <c r="Q36" s="135"/>
      <c r="R36" s="135"/>
      <c r="S36" s="129"/>
      <c r="T36" s="129"/>
    </row>
    <row r="37" spans="1:20" x14ac:dyDescent="0.3">
      <c r="A37" s="134"/>
      <c r="B37" s="134"/>
      <c r="C37" s="134"/>
      <c r="D37" s="135"/>
      <c r="E37" s="136"/>
      <c r="F37" s="136"/>
      <c r="G37" s="135"/>
      <c r="H37" s="135"/>
      <c r="I37" s="135"/>
      <c r="J37" s="135"/>
      <c r="K37" s="135"/>
      <c r="L37" s="135"/>
      <c r="M37" s="135"/>
      <c r="N37" s="137"/>
      <c r="O37" s="138"/>
      <c r="P37" s="135"/>
      <c r="Q37" s="135"/>
      <c r="R37" s="135"/>
      <c r="S37" s="129"/>
      <c r="T37" s="129"/>
    </row>
    <row r="38" spans="1:20" x14ac:dyDescent="0.3">
      <c r="A38" s="134"/>
      <c r="B38" s="134"/>
      <c r="C38" s="134"/>
      <c r="D38" s="135"/>
      <c r="E38" s="136"/>
      <c r="F38" s="136"/>
      <c r="G38" s="135"/>
      <c r="H38" s="135"/>
      <c r="I38" s="135"/>
      <c r="J38" s="135"/>
      <c r="K38" s="135"/>
      <c r="L38" s="135"/>
      <c r="M38" s="135"/>
      <c r="N38" s="137"/>
      <c r="O38" s="138"/>
      <c r="P38" s="135"/>
      <c r="Q38" s="135"/>
      <c r="R38" s="135"/>
      <c r="S38" s="129"/>
      <c r="T38" s="129"/>
    </row>
    <row r="39" spans="1:20" x14ac:dyDescent="0.3">
      <c r="A39" s="134"/>
      <c r="B39" s="134"/>
      <c r="C39" s="134"/>
      <c r="D39" s="135"/>
      <c r="E39" s="136"/>
      <c r="F39" s="136"/>
      <c r="G39" s="135"/>
      <c r="H39" s="135"/>
      <c r="I39" s="135"/>
      <c r="J39" s="135"/>
      <c r="K39" s="135"/>
      <c r="L39" s="135"/>
      <c r="M39" s="135"/>
      <c r="N39" s="137"/>
      <c r="O39" s="138"/>
      <c r="P39" s="135"/>
      <c r="Q39" s="135"/>
      <c r="R39" s="135"/>
      <c r="S39" s="129"/>
      <c r="T39" s="129"/>
    </row>
    <row r="40" spans="1:20" x14ac:dyDescent="0.3">
      <c r="A40" s="134"/>
      <c r="B40" s="134"/>
      <c r="C40" s="134"/>
      <c r="D40" s="135"/>
      <c r="E40" s="136"/>
      <c r="F40" s="136"/>
      <c r="G40" s="135"/>
      <c r="H40" s="135"/>
      <c r="I40" s="135"/>
      <c r="J40" s="135"/>
      <c r="K40" s="135"/>
      <c r="L40" s="135"/>
      <c r="M40" s="135"/>
      <c r="N40" s="137"/>
      <c r="O40" s="138"/>
      <c r="P40" s="135"/>
      <c r="Q40" s="135"/>
      <c r="R40" s="135"/>
      <c r="S40" s="129"/>
      <c r="T40" s="129"/>
    </row>
    <row r="41" spans="1:20" x14ac:dyDescent="0.3">
      <c r="A41" s="134"/>
      <c r="B41" s="134"/>
      <c r="C41" s="134"/>
      <c r="D41" s="135"/>
      <c r="E41" s="136"/>
      <c r="F41" s="136"/>
      <c r="G41" s="135"/>
      <c r="H41" s="135"/>
      <c r="I41" s="135"/>
      <c r="J41" s="135"/>
      <c r="K41" s="135"/>
      <c r="L41" s="135"/>
      <c r="M41" s="135"/>
      <c r="N41" s="137"/>
      <c r="O41" s="138"/>
      <c r="P41" s="135"/>
      <c r="Q41" s="135"/>
      <c r="R41" s="135"/>
      <c r="S41" s="129"/>
      <c r="T41" s="129"/>
    </row>
    <row r="42" spans="1:20" x14ac:dyDescent="0.3">
      <c r="A42" s="134"/>
      <c r="B42" s="134"/>
      <c r="C42" s="134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7"/>
      <c r="O42" s="138"/>
      <c r="P42" s="135"/>
      <c r="Q42" s="135"/>
      <c r="R42" s="135"/>
      <c r="S42" s="129"/>
      <c r="T42" s="129"/>
    </row>
    <row r="43" spans="1:20" x14ac:dyDescent="0.3">
      <c r="A43" s="134"/>
      <c r="B43" s="134"/>
      <c r="C43" s="134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7"/>
      <c r="O43" s="138"/>
      <c r="P43" s="135"/>
      <c r="Q43" s="135"/>
      <c r="R43" s="135"/>
      <c r="S43" s="129"/>
      <c r="T43" s="129"/>
    </row>
    <row r="44" spans="1:20" x14ac:dyDescent="0.3">
      <c r="A44" s="134"/>
      <c r="B44" s="134"/>
      <c r="C44" s="134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7"/>
      <c r="O44" s="138"/>
      <c r="P44" s="135"/>
      <c r="Q44" s="135"/>
      <c r="R44" s="135"/>
      <c r="S44" s="129"/>
      <c r="T44" s="129"/>
    </row>
    <row r="45" spans="1:20" x14ac:dyDescent="0.3">
      <c r="A45" s="134"/>
      <c r="B45" s="134"/>
      <c r="C45" s="134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7"/>
      <c r="O45" s="138"/>
      <c r="P45" s="135"/>
      <c r="Q45" s="135"/>
      <c r="R45" s="135"/>
      <c r="S45" s="129"/>
      <c r="T45" s="129"/>
    </row>
    <row r="46" spans="1:20" x14ac:dyDescent="0.3">
      <c r="A46" s="134"/>
      <c r="B46" s="134"/>
      <c r="C46" s="13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7"/>
      <c r="O46" s="138"/>
      <c r="P46" s="135"/>
      <c r="Q46" s="135"/>
      <c r="R46" s="135"/>
      <c r="S46" s="129"/>
      <c r="T46" s="129"/>
    </row>
    <row r="47" spans="1:20" x14ac:dyDescent="0.3">
      <c r="A47" s="134"/>
      <c r="B47" s="134"/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7"/>
      <c r="O47" s="138"/>
      <c r="P47" s="135"/>
      <c r="Q47" s="135"/>
      <c r="R47" s="135"/>
      <c r="S47" s="129"/>
      <c r="T47" s="129"/>
    </row>
    <row r="48" spans="1:20" x14ac:dyDescent="0.3">
      <c r="A48" s="134"/>
      <c r="B48" s="134"/>
      <c r="C48" s="134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7"/>
      <c r="O48" s="138"/>
      <c r="P48" s="135"/>
      <c r="Q48" s="135"/>
      <c r="R48" s="135"/>
      <c r="S48" s="129"/>
      <c r="T48" s="129"/>
    </row>
    <row r="49" spans="1:20" x14ac:dyDescent="0.3">
      <c r="A49" s="134"/>
      <c r="B49" s="134"/>
      <c r="C49" s="134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7"/>
      <c r="O49" s="138"/>
      <c r="P49" s="135"/>
      <c r="Q49" s="135"/>
      <c r="R49" s="135"/>
      <c r="S49" s="129"/>
      <c r="T49" s="129"/>
    </row>
    <row r="50" spans="1:20" x14ac:dyDescent="0.3">
      <c r="A50" s="134"/>
      <c r="B50" s="134"/>
      <c r="C50" s="134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7"/>
      <c r="O50" s="138"/>
      <c r="P50" s="135"/>
      <c r="Q50" s="135"/>
      <c r="R50" s="135"/>
      <c r="S50" s="129"/>
      <c r="T50" s="129"/>
    </row>
    <row r="51" spans="1:20" x14ac:dyDescent="0.3">
      <c r="A51" s="134"/>
      <c r="B51" s="134"/>
      <c r="C51" s="134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7"/>
      <c r="O51" s="138"/>
      <c r="P51" s="135"/>
      <c r="Q51" s="135"/>
      <c r="R51" s="135"/>
      <c r="S51" s="129"/>
      <c r="T51" s="129"/>
    </row>
    <row r="52" spans="1:20" x14ac:dyDescent="0.3">
      <c r="A52" s="134"/>
      <c r="B52" s="134"/>
      <c r="C52" s="134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7"/>
      <c r="O52" s="138"/>
      <c r="P52" s="135"/>
      <c r="Q52" s="135"/>
      <c r="R52" s="135"/>
      <c r="S52" s="129"/>
      <c r="T52" s="129"/>
    </row>
    <row r="53" spans="1:20" x14ac:dyDescent="0.3">
      <c r="A53" s="134"/>
      <c r="B53" s="134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7"/>
      <c r="O53" s="138"/>
      <c r="P53" s="135"/>
      <c r="Q53" s="135"/>
      <c r="R53" s="135"/>
      <c r="S53" s="129"/>
      <c r="T53" s="129"/>
    </row>
    <row r="54" spans="1:20" x14ac:dyDescent="0.3">
      <c r="A54" s="134"/>
      <c r="B54" s="134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7"/>
      <c r="O54" s="138"/>
      <c r="P54" s="135"/>
      <c r="Q54" s="135"/>
      <c r="R54" s="135"/>
      <c r="S54" s="129"/>
      <c r="T54" s="129"/>
    </row>
    <row r="55" spans="1:20" x14ac:dyDescent="0.3">
      <c r="A55" s="134"/>
      <c r="B55" s="13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7"/>
      <c r="O55" s="138"/>
      <c r="P55" s="135"/>
      <c r="Q55" s="135"/>
      <c r="R55" s="135"/>
      <c r="S55" s="129"/>
      <c r="T55" s="129"/>
    </row>
    <row r="56" spans="1:20" x14ac:dyDescent="0.3">
      <c r="A56" s="134"/>
      <c r="B56" s="134"/>
      <c r="C56" s="134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7"/>
      <c r="O56" s="138"/>
      <c r="P56" s="135"/>
      <c r="Q56" s="135"/>
      <c r="R56" s="135"/>
      <c r="S56" s="129"/>
      <c r="T56" s="129"/>
    </row>
    <row r="57" spans="1:20" x14ac:dyDescent="0.3">
      <c r="A57" s="134"/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7"/>
      <c r="O57" s="138"/>
      <c r="P57" s="135"/>
      <c r="Q57" s="135"/>
      <c r="R57" s="135"/>
      <c r="S57" s="129"/>
      <c r="T57" s="129"/>
    </row>
    <row r="58" spans="1:20" x14ac:dyDescent="0.3">
      <c r="A58" s="134"/>
      <c r="B58" s="134"/>
      <c r="C58" s="134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7"/>
      <c r="O58" s="138"/>
      <c r="P58" s="135"/>
      <c r="Q58" s="135"/>
      <c r="R58" s="135"/>
      <c r="S58" s="129"/>
      <c r="T58" s="129"/>
    </row>
    <row r="59" spans="1:20" x14ac:dyDescent="0.3">
      <c r="A59" s="134"/>
      <c r="B59" s="134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7"/>
      <c r="O59" s="138"/>
      <c r="P59" s="135"/>
      <c r="Q59" s="135"/>
      <c r="R59" s="135"/>
      <c r="S59" s="129"/>
      <c r="T59" s="129"/>
    </row>
    <row r="60" spans="1:20" x14ac:dyDescent="0.3">
      <c r="A60" s="134"/>
      <c r="B60" s="134"/>
      <c r="C60" s="134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7"/>
      <c r="O60" s="138"/>
      <c r="P60" s="135"/>
      <c r="Q60" s="135"/>
      <c r="R60" s="135"/>
      <c r="S60" s="129"/>
      <c r="T60" s="129"/>
    </row>
    <row r="61" spans="1:20" x14ac:dyDescent="0.3">
      <c r="A61" s="135">
        <v>0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7">
        <v>0</v>
      </c>
      <c r="O61" s="138"/>
      <c r="P61" s="135"/>
      <c r="Q61" s="135"/>
      <c r="R61" s="135"/>
      <c r="S61" s="129"/>
      <c r="T61" s="129"/>
    </row>
    <row r="62" spans="1:20" x14ac:dyDescent="0.3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7"/>
      <c r="O62" s="138"/>
      <c r="P62" s="135"/>
      <c r="Q62" s="135"/>
      <c r="R62" s="135"/>
      <c r="S62" s="129"/>
      <c r="T62" s="129"/>
    </row>
    <row r="63" spans="1:20" x14ac:dyDescent="0.3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7"/>
      <c r="O63" s="138"/>
      <c r="P63" s="135"/>
      <c r="Q63" s="135"/>
      <c r="R63" s="135"/>
      <c r="S63" s="129"/>
      <c r="T63" s="129"/>
    </row>
    <row r="64" spans="1:20" x14ac:dyDescent="0.3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7"/>
      <c r="O64" s="138"/>
      <c r="P64" s="135"/>
      <c r="Q64" s="135"/>
      <c r="R64" s="135"/>
      <c r="S64" s="129"/>
      <c r="T64" s="129"/>
    </row>
    <row r="65" spans="1:20" x14ac:dyDescent="0.3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7"/>
      <c r="O65" s="138"/>
      <c r="P65" s="135"/>
      <c r="Q65" s="135"/>
      <c r="R65" s="135"/>
      <c r="S65" s="129"/>
      <c r="T65" s="129"/>
    </row>
    <row r="66" spans="1:20" x14ac:dyDescent="0.3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7"/>
      <c r="O66" s="138"/>
      <c r="P66" s="135"/>
      <c r="Q66" s="135"/>
      <c r="R66" s="135"/>
      <c r="S66" s="129"/>
      <c r="T66" s="129"/>
    </row>
    <row r="67" spans="1:20" x14ac:dyDescent="0.3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7"/>
      <c r="O67" s="138"/>
      <c r="P67" s="135"/>
      <c r="Q67" s="135"/>
      <c r="R67" s="135"/>
      <c r="S67" s="129"/>
      <c r="T67" s="129"/>
    </row>
    <row r="68" spans="1:20" x14ac:dyDescent="0.3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7"/>
      <c r="O68" s="138"/>
      <c r="P68" s="135"/>
      <c r="Q68" s="135"/>
      <c r="R68" s="135"/>
      <c r="S68" s="129"/>
      <c r="T68" s="129"/>
    </row>
    <row r="69" spans="1:20" x14ac:dyDescent="0.3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7"/>
      <c r="O69" s="138"/>
      <c r="P69" s="135"/>
      <c r="Q69" s="135"/>
      <c r="R69" s="135"/>
      <c r="S69" s="129"/>
      <c r="T69" s="129"/>
    </row>
    <row r="70" spans="1:20" x14ac:dyDescent="0.3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7"/>
      <c r="O70" s="138"/>
      <c r="P70" s="135"/>
      <c r="Q70" s="135"/>
      <c r="R70" s="135"/>
      <c r="S70" s="129"/>
      <c r="T70" s="129"/>
    </row>
    <row r="71" spans="1:20" x14ac:dyDescent="0.3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7"/>
      <c r="O71" s="138"/>
      <c r="P71" s="135"/>
      <c r="Q71" s="135"/>
      <c r="R71" s="135"/>
      <c r="S71" s="129"/>
      <c r="T71" s="129"/>
    </row>
    <row r="72" spans="1:20" x14ac:dyDescent="0.3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7"/>
      <c r="O72" s="138"/>
      <c r="P72" s="135"/>
      <c r="Q72" s="135"/>
      <c r="R72" s="135"/>
      <c r="S72" s="129"/>
      <c r="T72" s="129"/>
    </row>
    <row r="73" spans="1:20" x14ac:dyDescent="0.3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7"/>
      <c r="O73" s="138"/>
      <c r="P73" s="135"/>
      <c r="Q73" s="135"/>
      <c r="R73" s="135"/>
      <c r="S73" s="129"/>
      <c r="T73" s="129"/>
    </row>
    <row r="74" spans="1:20" x14ac:dyDescent="0.3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7"/>
      <c r="O74" s="138"/>
      <c r="P74" s="135"/>
      <c r="Q74" s="135"/>
      <c r="R74" s="135"/>
      <c r="S74" s="129"/>
      <c r="T74" s="129"/>
    </row>
    <row r="75" spans="1:20" x14ac:dyDescent="0.3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7"/>
      <c r="O75" s="138"/>
      <c r="P75" s="135"/>
      <c r="Q75" s="135"/>
      <c r="R75" s="135"/>
      <c r="S75" s="129"/>
      <c r="T75" s="129"/>
    </row>
    <row r="76" spans="1:20" x14ac:dyDescent="0.3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7"/>
      <c r="O76" s="138"/>
      <c r="P76" s="135"/>
      <c r="Q76" s="135"/>
      <c r="R76" s="135"/>
      <c r="S76" s="129"/>
      <c r="T76" s="129"/>
    </row>
    <row r="77" spans="1:20" x14ac:dyDescent="0.3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7"/>
      <c r="O77" s="138"/>
      <c r="P77" s="135"/>
      <c r="Q77" s="135"/>
      <c r="R77" s="135"/>
      <c r="S77" s="129"/>
      <c r="T77" s="129"/>
    </row>
    <row r="78" spans="1:20" x14ac:dyDescent="0.3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7"/>
      <c r="O78" s="138"/>
      <c r="P78" s="135"/>
      <c r="Q78" s="135"/>
      <c r="R78" s="135"/>
      <c r="S78" s="129"/>
      <c r="T78" s="129"/>
    </row>
    <row r="79" spans="1:20" x14ac:dyDescent="0.3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7"/>
      <c r="O79" s="138"/>
      <c r="P79" s="135"/>
      <c r="Q79" s="135"/>
      <c r="R79" s="135"/>
      <c r="S79" s="129"/>
      <c r="T79" s="129"/>
    </row>
    <row r="80" spans="1:20" x14ac:dyDescent="0.3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7"/>
      <c r="O80" s="138"/>
      <c r="P80" s="135"/>
      <c r="Q80" s="135"/>
      <c r="R80" s="135"/>
      <c r="S80" s="129"/>
      <c r="T80" s="129"/>
    </row>
    <row r="81" spans="1:20" x14ac:dyDescent="0.3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7"/>
      <c r="O81" s="138"/>
      <c r="P81" s="135"/>
      <c r="Q81" s="135"/>
      <c r="R81" s="135"/>
      <c r="S81" s="129"/>
      <c r="T81" s="129"/>
    </row>
    <row r="82" spans="1:20" x14ac:dyDescent="0.3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7"/>
      <c r="O82" s="138"/>
      <c r="P82" s="135"/>
      <c r="Q82" s="135"/>
      <c r="R82" s="135"/>
      <c r="S82" s="129"/>
      <c r="T82" s="129"/>
    </row>
    <row r="83" spans="1:20" x14ac:dyDescent="0.3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7"/>
      <c r="O83" s="138"/>
      <c r="P83" s="135"/>
      <c r="Q83" s="135"/>
      <c r="R83" s="135"/>
      <c r="S83" s="129"/>
      <c r="T83" s="129"/>
    </row>
    <row r="84" spans="1:20" x14ac:dyDescent="0.3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7"/>
      <c r="O84" s="138"/>
      <c r="P84" s="135"/>
      <c r="Q84" s="135"/>
      <c r="R84" s="135"/>
      <c r="S84" s="129"/>
      <c r="T84" s="129"/>
    </row>
    <row r="85" spans="1:20" x14ac:dyDescent="0.3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7"/>
      <c r="O85" s="138"/>
      <c r="P85" s="135"/>
      <c r="Q85" s="135"/>
      <c r="R85" s="135"/>
      <c r="S85" s="129"/>
      <c r="T85" s="129"/>
    </row>
    <row r="86" spans="1:20" x14ac:dyDescent="0.3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7"/>
      <c r="O86" s="138"/>
      <c r="P86" s="135"/>
      <c r="Q86" s="135"/>
      <c r="R86" s="135"/>
      <c r="S86" s="129"/>
      <c r="T86" s="129"/>
    </row>
    <row r="87" spans="1:20" x14ac:dyDescent="0.3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7"/>
      <c r="O87" s="138"/>
      <c r="P87" s="135"/>
      <c r="Q87" s="135"/>
      <c r="R87" s="135"/>
      <c r="S87" s="129"/>
      <c r="T87" s="129"/>
    </row>
    <row r="88" spans="1:20" x14ac:dyDescent="0.3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7"/>
      <c r="O88" s="138"/>
      <c r="P88" s="135"/>
      <c r="Q88" s="135"/>
      <c r="R88" s="135"/>
      <c r="S88" s="129"/>
      <c r="T88" s="129"/>
    </row>
    <row r="89" spans="1:20" x14ac:dyDescent="0.3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7"/>
      <c r="O89" s="138"/>
      <c r="P89" s="135"/>
      <c r="Q89" s="135"/>
      <c r="R89" s="135"/>
      <c r="S89" s="129"/>
      <c r="T89" s="129"/>
    </row>
    <row r="90" spans="1:20" x14ac:dyDescent="0.3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7"/>
      <c r="O90" s="138"/>
      <c r="P90" s="135"/>
      <c r="Q90" s="135"/>
      <c r="R90" s="135"/>
      <c r="S90" s="129"/>
      <c r="T90" s="129"/>
    </row>
    <row r="91" spans="1:20" x14ac:dyDescent="0.3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7"/>
      <c r="O91" s="138"/>
      <c r="P91" s="135"/>
      <c r="Q91" s="135"/>
      <c r="R91" s="135"/>
      <c r="S91" s="129"/>
      <c r="T91" s="129"/>
    </row>
    <row r="92" spans="1:20" x14ac:dyDescent="0.3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7"/>
      <c r="O92" s="138"/>
      <c r="P92" s="135"/>
      <c r="Q92" s="135"/>
      <c r="R92" s="135"/>
      <c r="S92" s="129"/>
      <c r="T92" s="129"/>
    </row>
    <row r="93" spans="1:20" x14ac:dyDescent="0.3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7"/>
      <c r="O93" s="138"/>
      <c r="P93" s="135"/>
      <c r="Q93" s="135"/>
      <c r="R93" s="135"/>
      <c r="S93" s="129"/>
      <c r="T93" s="129"/>
    </row>
    <row r="94" spans="1:20" x14ac:dyDescent="0.3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7"/>
      <c r="O94" s="138"/>
      <c r="P94" s="135"/>
      <c r="Q94" s="135"/>
      <c r="R94" s="135"/>
      <c r="S94" s="129"/>
      <c r="T94" s="129"/>
    </row>
    <row r="95" spans="1:20" x14ac:dyDescent="0.3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7"/>
      <c r="O95" s="138"/>
      <c r="P95" s="135"/>
      <c r="Q95" s="135"/>
      <c r="R95" s="135"/>
      <c r="S95" s="129"/>
      <c r="T95" s="129"/>
    </row>
    <row r="96" spans="1:20" x14ac:dyDescent="0.3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7"/>
      <c r="O96" s="138"/>
      <c r="P96" s="135"/>
      <c r="Q96" s="135"/>
      <c r="R96" s="135"/>
      <c r="S96" s="129"/>
      <c r="T96" s="129"/>
    </row>
    <row r="97" spans="1:20" x14ac:dyDescent="0.3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7"/>
      <c r="O97" s="138"/>
      <c r="P97" s="135"/>
      <c r="Q97" s="135"/>
      <c r="R97" s="135"/>
      <c r="S97" s="129"/>
      <c r="T97" s="129"/>
    </row>
    <row r="98" spans="1:20" x14ac:dyDescent="0.3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7"/>
      <c r="O98" s="138"/>
      <c r="P98" s="135"/>
      <c r="Q98" s="135"/>
      <c r="R98" s="135"/>
      <c r="S98" s="129"/>
      <c r="T98" s="129"/>
    </row>
    <row r="99" spans="1:20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31"/>
      <c r="O99" s="132"/>
      <c r="P99" s="133"/>
      <c r="Q99" s="133"/>
      <c r="R99" s="133"/>
      <c r="S99" s="129"/>
      <c r="T99" s="129"/>
    </row>
    <row r="100" spans="1:20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31"/>
      <c r="O100" s="132"/>
      <c r="P100" s="133"/>
      <c r="Q100" s="133"/>
      <c r="R100" s="133"/>
      <c r="S100" s="129"/>
      <c r="T100" s="129"/>
    </row>
    <row r="101" spans="1:20" x14ac:dyDescent="0.3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31"/>
      <c r="O101" s="132"/>
      <c r="P101" s="133"/>
      <c r="Q101" s="133"/>
      <c r="R101" s="133"/>
      <c r="S101" s="129"/>
      <c r="T101" s="129"/>
    </row>
    <row r="102" spans="1:20" x14ac:dyDescent="0.3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31"/>
      <c r="O102" s="132"/>
      <c r="P102" s="133"/>
      <c r="Q102" s="133"/>
      <c r="R102" s="133"/>
      <c r="S102" s="129"/>
      <c r="T102" s="129"/>
    </row>
    <row r="103" spans="1:20" x14ac:dyDescent="0.3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31"/>
      <c r="O103" s="132"/>
      <c r="P103" s="133"/>
      <c r="Q103" s="133"/>
      <c r="R103" s="133"/>
      <c r="S103" s="129"/>
      <c r="T103" s="129"/>
    </row>
    <row r="104" spans="1:20" x14ac:dyDescent="0.3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31"/>
      <c r="O104" s="132"/>
      <c r="P104" s="133"/>
      <c r="Q104" s="133"/>
      <c r="R104" s="133"/>
      <c r="S104" s="129"/>
      <c r="T104" s="129"/>
    </row>
    <row r="105" spans="1:20" x14ac:dyDescent="0.3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31"/>
      <c r="O105" s="132"/>
      <c r="P105" s="133"/>
      <c r="Q105" s="133"/>
      <c r="R105" s="133"/>
      <c r="S105" s="129"/>
      <c r="T105" s="129"/>
    </row>
    <row r="106" spans="1:20" x14ac:dyDescent="0.3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31"/>
      <c r="O106" s="132"/>
      <c r="P106" s="133"/>
      <c r="Q106" s="133"/>
      <c r="R106" s="133"/>
      <c r="S106" s="129"/>
      <c r="T106" s="129"/>
    </row>
  </sheetData>
  <protectedRanges>
    <protectedRange algorithmName="SHA-512" hashValue="k9kG5hV5TaZlH+n8nPoWzBbZn9SQIDpvJy3oUTUGakg8w/oRChNvVPmk0GMy54jJ99k3JS276FGUdK0Wnw8eQA==" saltValue="RaK/hFgK+Lh/8olPXU+ozA==" spinCount="100000" sqref="W14" name="Plage1"/>
  </protectedRanges>
  <mergeCells count="14">
    <mergeCell ref="I1:I2"/>
    <mergeCell ref="A1:C2"/>
    <mergeCell ref="D1:D2"/>
    <mergeCell ref="E1:E2"/>
    <mergeCell ref="G1:G2"/>
    <mergeCell ref="H1:H2"/>
    <mergeCell ref="P1:P2"/>
    <mergeCell ref="R1:R2"/>
    <mergeCell ref="J1:J2"/>
    <mergeCell ref="K1:K2"/>
    <mergeCell ref="L1:L2"/>
    <mergeCell ref="M1:M2"/>
    <mergeCell ref="N1:N2"/>
    <mergeCell ref="O1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ELEVES</vt:lpstr>
      <vt:lpstr>Bulletin</vt:lpstr>
      <vt:lpstr>FRANCAIS</vt:lpstr>
      <vt:lpstr>MATH</vt:lpstr>
      <vt:lpstr>DIVERS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BRUART</dc:creator>
  <cp:lastModifiedBy>BRUART</cp:lastModifiedBy>
  <cp:lastPrinted>2020-04-18T10:22:38Z</cp:lastPrinted>
  <dcterms:created xsi:type="dcterms:W3CDTF">2020-04-13T20:07:17Z</dcterms:created>
  <dcterms:modified xsi:type="dcterms:W3CDTF">2020-04-18T16:38:45Z</dcterms:modified>
</cp:coreProperties>
</file>